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отчет" sheetId="1" r:id="rId1"/>
    <sheet name="оценка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2" l="1"/>
  <c r="D12" i="2"/>
  <c r="D11" i="2"/>
  <c r="D9" i="2"/>
  <c r="D8" i="2"/>
  <c r="D35" i="1"/>
  <c r="D34" i="1"/>
  <c r="D32" i="1"/>
  <c r="D23" i="1"/>
  <c r="D29" i="1"/>
  <c r="D25" i="1"/>
  <c r="D10" i="1"/>
  <c r="D20" i="1"/>
  <c r="D16" i="1"/>
  <c r="D12" i="1"/>
  <c r="E35" i="1"/>
  <c r="F35" i="1"/>
  <c r="E34" i="1"/>
  <c r="F34" i="1"/>
  <c r="E33" i="1"/>
  <c r="F33" i="1"/>
  <c r="F13" i="2"/>
  <c r="E13" i="2"/>
  <c r="C13" i="2"/>
  <c r="D36" i="1"/>
  <c r="D33" i="1"/>
  <c r="G32" i="1"/>
  <c r="F23" i="1"/>
  <c r="E23" i="1"/>
  <c r="F10" i="1"/>
  <c r="E10" i="1"/>
  <c r="D13" i="2" l="1"/>
  <c r="E32" i="1"/>
  <c r="F32" i="1"/>
</calcChain>
</file>

<file path=xl/sharedStrings.xml><?xml version="1.0" encoding="utf-8"?>
<sst xmlns="http://schemas.openxmlformats.org/spreadsheetml/2006/main" count="91" uniqueCount="43">
  <si>
    <t>Источники финансирования</t>
  </si>
  <si>
    <t>Профинансировано (тыс. руб.)</t>
  </si>
  <si>
    <t>Выполнено (тыс. руб.)</t>
  </si>
  <si>
    <t>% выполнения</t>
  </si>
  <si>
    <t>Пояснения</t>
  </si>
  <si>
    <t>Наименования мероприятия</t>
  </si>
  <si>
    <t xml:space="preserve">Подпрограмма: Содействие развитию иных форм местного самоуправления на части территорий муниципального образования «Кузёмкинское сельское поселение».                    </t>
  </si>
  <si>
    <t>№ п/п</t>
  </si>
  <si>
    <t>Итого:</t>
  </si>
  <si>
    <t>За счет средств бюджета муниципального образования</t>
  </si>
  <si>
    <t xml:space="preserve">За счет средств районного бюджета </t>
  </si>
  <si>
    <t xml:space="preserve">За счет средств областного бюджета </t>
  </si>
  <si>
    <t>За счет средств внебюджетных источников</t>
  </si>
  <si>
    <t>Мероприятия:  Развитие частей территорий населенных пунктов МО «Кузёмкинское сельское поселение», в том числе являющихся административными центрами поселения:</t>
  </si>
  <si>
    <t>x</t>
  </si>
  <si>
    <t>Всего по муниципальной программе</t>
  </si>
  <si>
    <t>Задачи, направленные на достижение цели</t>
  </si>
  <si>
    <t>Бюджет муниципального образования</t>
  </si>
  <si>
    <t>Другие источники</t>
  </si>
  <si>
    <t>Планируемый обьем финансирования на решение данной задачи (тыс.руб.)</t>
  </si>
  <si>
    <t>Фактический обьем финансирования на решение данной задачи (тыс.руб.)</t>
  </si>
  <si>
    <t xml:space="preserve">Количественные и /или качественные целевые показатели, характеризующие достижение целей и решение задач </t>
  </si>
  <si>
    <t>Еденица измерения</t>
  </si>
  <si>
    <t>Базовое значение показателя на начало реализации муниципальной программы</t>
  </si>
  <si>
    <t xml:space="preserve">Глава администрации </t>
  </si>
  <si>
    <t>шт.</t>
  </si>
  <si>
    <t>Колическтво реализованных проектов</t>
  </si>
  <si>
    <t xml:space="preserve">Отчет о выполнении муниципальной программы муниципального образования «Кузёмкинское сельское поселение»
«Реализация социально-значимых проектов на территории муниципального образования «Кузёмкинское сельское поселение» 
Кингисеппского муниципального района Ленинградской области на 2021-2023 годы»
</t>
  </si>
  <si>
    <t>за 9 месяцев 2021 года</t>
  </si>
  <si>
    <t>за январь – сентябрь  2021 года</t>
  </si>
  <si>
    <t xml:space="preserve">Планируемый объем финансирования 
на 2021 год             (тыс. руб.)
</t>
  </si>
  <si>
    <t>Приобретение и установка светодиодных светильников и крепежей к ним в дер.Волково</t>
  </si>
  <si>
    <t xml:space="preserve">Расчистка и углубление мелиоративных  канав с вырубкой деревьев и кустарников в дер.Калливере </t>
  </si>
  <si>
    <t xml:space="preserve">За счет средств бюджета муниципального образования </t>
  </si>
  <si>
    <t>Устройство контейнерных площадок в деревнях: Горка, Малое Куземкино, Струпово, Федоровка, Калливере и Ванакюля</t>
  </si>
  <si>
    <t>Обустройство контейнерных площадок в мкр. Центральный у д. 3, 1а, 1б в д. Большое Куземкино</t>
  </si>
  <si>
    <t>Разработка проектной документации на строительство линии наружного освещения от региональной дороги вокруг мкр. Центральный до выезда на региональную дорогу и строительство линии наружного освещения и линии электроснабжения от региональной дороги вокруг мкр. Центральный до выезда на региональную дорогу в д. Большое Кузёмкино</t>
  </si>
  <si>
    <t>В.П.Кулагин</t>
  </si>
  <si>
    <t>Исп: А.С.Козлова Тел.8 (81375) 68-447</t>
  </si>
  <si>
    <t xml:space="preserve">Оценка результатов реализации муниципальной программы муниципального образования "Кузёмкинское сельское поселение"
«Реализация социально-значимых проектов на территории муниципального образования «Кузёмкинское сельское поселение» Кингисеппского муниципального района Ленинградской области на 2021-2023 годы»
</t>
  </si>
  <si>
    <t>за 9 месяцев 2021г.</t>
  </si>
  <si>
    <t>Планируемое значение показателя на 2021 год</t>
  </si>
  <si>
    <t>Достигнутое значение показателя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</si>
</sst>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2" borderId="0" xfId="0" applyFill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workbookViewId="0">
      <selection activeCell="B28" sqref="B28:B31"/>
    </sheetView>
  </sheetViews>
  <sheetFormatPr defaultRowHeight="15" x14ac:dyDescent="0.25"/>
  <cols>
    <col min="1" max="1" width="4.140625" customWidth="1"/>
    <col min="2" max="2" width="18.7109375" customWidth="1"/>
    <col min="3" max="3" width="29.85546875" customWidth="1"/>
    <col min="4" max="4" width="18.28515625" customWidth="1"/>
    <col min="5" max="5" width="20.28515625" customWidth="1"/>
    <col min="6" max="6" width="13.42578125" customWidth="1"/>
    <col min="7" max="7" width="13.7109375" customWidth="1"/>
    <col min="8" max="8" width="14.28515625" customWidth="1"/>
  </cols>
  <sheetData>
    <row r="1" spans="1:11" ht="78.75" customHeight="1" x14ac:dyDescent="0.25">
      <c r="B1" s="42" t="s">
        <v>27</v>
      </c>
      <c r="C1" s="43"/>
      <c r="D1" s="43"/>
      <c r="E1" s="43"/>
      <c r="F1" s="43"/>
      <c r="G1" s="43"/>
      <c r="H1" s="43"/>
      <c r="I1" s="1"/>
      <c r="J1" s="1"/>
      <c r="K1" s="1"/>
    </row>
    <row r="2" spans="1:11" ht="0.75" customHeight="1" x14ac:dyDescent="0.25">
      <c r="B2" s="3"/>
      <c r="C2" s="3"/>
      <c r="D2" s="3"/>
      <c r="E2" s="3"/>
      <c r="F2" s="3"/>
      <c r="G2" s="3"/>
      <c r="H2" s="3"/>
      <c r="I2" s="1"/>
      <c r="J2" s="1"/>
      <c r="K2" s="1"/>
    </row>
    <row r="3" spans="1:11" x14ac:dyDescent="0.25">
      <c r="A3" s="13"/>
      <c r="B3" s="41" t="s">
        <v>28</v>
      </c>
      <c r="C3" s="41"/>
      <c r="D3" s="41"/>
      <c r="E3" s="41"/>
      <c r="F3" s="41"/>
      <c r="G3" s="41"/>
      <c r="H3" s="41"/>
      <c r="I3" s="1"/>
      <c r="J3" s="1"/>
      <c r="K3" s="1"/>
    </row>
    <row r="4" spans="1:11" x14ac:dyDescent="0.25">
      <c r="A4" s="13"/>
      <c r="B4" s="14"/>
      <c r="C4" s="14"/>
      <c r="D4" s="14"/>
      <c r="E4" s="14"/>
      <c r="F4" s="14"/>
      <c r="G4" s="14"/>
      <c r="H4" s="14"/>
      <c r="I4" s="1"/>
      <c r="J4" s="1"/>
      <c r="K4" s="1"/>
    </row>
    <row r="5" spans="1:11" x14ac:dyDescent="0.25">
      <c r="A5" s="36" t="s">
        <v>7</v>
      </c>
      <c r="B5" s="36" t="s">
        <v>5</v>
      </c>
      <c r="C5" s="36" t="s">
        <v>0</v>
      </c>
      <c r="D5" s="44" t="s">
        <v>29</v>
      </c>
      <c r="E5" s="44"/>
      <c r="F5" s="44"/>
      <c r="G5" s="44"/>
      <c r="H5" s="36" t="s">
        <v>4</v>
      </c>
      <c r="I5" s="1"/>
      <c r="J5" s="1"/>
      <c r="K5" s="1"/>
    </row>
    <row r="6" spans="1:11" ht="85.5" x14ac:dyDescent="0.25">
      <c r="A6" s="37"/>
      <c r="B6" s="37"/>
      <c r="C6" s="37"/>
      <c r="D6" s="15" t="s">
        <v>30</v>
      </c>
      <c r="E6" s="15" t="s">
        <v>1</v>
      </c>
      <c r="F6" s="15" t="s">
        <v>2</v>
      </c>
      <c r="G6" s="15" t="s">
        <v>3</v>
      </c>
      <c r="H6" s="37"/>
      <c r="I6" s="2"/>
      <c r="J6" s="1"/>
      <c r="K6" s="1"/>
    </row>
    <row r="7" spans="1:11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"/>
      <c r="J7" s="1"/>
      <c r="K7" s="1"/>
    </row>
    <row r="8" spans="1:11" ht="30" customHeight="1" x14ac:dyDescent="0.25">
      <c r="A8" s="38" t="s">
        <v>6</v>
      </c>
      <c r="B8" s="39"/>
      <c r="C8" s="39"/>
      <c r="D8" s="39"/>
      <c r="E8" s="39"/>
      <c r="F8" s="39"/>
      <c r="G8" s="39"/>
      <c r="H8" s="40"/>
      <c r="I8" s="1"/>
      <c r="J8" s="1"/>
      <c r="K8" s="1"/>
    </row>
    <row r="9" spans="1:11" ht="30.75" customHeight="1" x14ac:dyDescent="0.25">
      <c r="A9" s="38" t="s">
        <v>13</v>
      </c>
      <c r="B9" s="39"/>
      <c r="C9" s="39"/>
      <c r="D9" s="39"/>
      <c r="E9" s="39"/>
      <c r="F9" s="39"/>
      <c r="G9" s="39"/>
      <c r="H9" s="40"/>
      <c r="I9" s="1"/>
      <c r="J9" s="1"/>
      <c r="K9" s="1"/>
    </row>
    <row r="10" spans="1:11" ht="14.45" customHeight="1" x14ac:dyDescent="0.25">
      <c r="A10" s="26">
        <v>1</v>
      </c>
      <c r="B10" s="29" t="s">
        <v>31</v>
      </c>
      <c r="C10" s="17" t="s">
        <v>8</v>
      </c>
      <c r="D10" s="19">
        <f>SUM(D11:D22)</f>
        <v>1503.6999999999998</v>
      </c>
      <c r="E10" s="19">
        <f t="shared" ref="E10:F10" si="0">E11+E12+E13+E14</f>
        <v>0</v>
      </c>
      <c r="F10" s="19">
        <f t="shared" si="0"/>
        <v>0</v>
      </c>
      <c r="G10" s="17">
        <v>0</v>
      </c>
      <c r="H10" s="29"/>
      <c r="I10" s="1"/>
      <c r="J10" s="1"/>
      <c r="K10" s="1"/>
    </row>
    <row r="11" spans="1:11" ht="24.75" x14ac:dyDescent="0.25">
      <c r="A11" s="27"/>
      <c r="B11" s="30"/>
      <c r="C11" s="18" t="s">
        <v>9</v>
      </c>
      <c r="D11" s="20"/>
      <c r="E11" s="20">
        <v>0</v>
      </c>
      <c r="F11" s="20">
        <v>0</v>
      </c>
      <c r="G11" s="17">
        <v>0</v>
      </c>
      <c r="H11" s="30"/>
      <c r="I11" s="1"/>
      <c r="J11" s="1"/>
      <c r="K11" s="1"/>
    </row>
    <row r="12" spans="1:11" x14ac:dyDescent="0.25">
      <c r="A12" s="27"/>
      <c r="B12" s="30"/>
      <c r="C12" s="18" t="s">
        <v>10</v>
      </c>
      <c r="D12" s="20">
        <f>691.3-D13</f>
        <v>103.69999999999993</v>
      </c>
      <c r="E12" s="20">
        <v>0</v>
      </c>
      <c r="F12" s="20">
        <v>0</v>
      </c>
      <c r="G12" s="17">
        <v>0</v>
      </c>
      <c r="H12" s="30"/>
      <c r="I12" s="1"/>
      <c r="J12" s="1"/>
      <c r="K12" s="1"/>
    </row>
    <row r="13" spans="1:11" ht="16.5" customHeight="1" x14ac:dyDescent="0.25">
      <c r="A13" s="27"/>
      <c r="B13" s="30"/>
      <c r="C13" s="18" t="s">
        <v>11</v>
      </c>
      <c r="D13" s="20">
        <v>587.6</v>
      </c>
      <c r="E13" s="20">
        <v>0</v>
      </c>
      <c r="F13" s="20">
        <v>0</v>
      </c>
      <c r="G13" s="17">
        <v>0</v>
      </c>
      <c r="H13" s="30"/>
      <c r="I13" s="1"/>
      <c r="J13" s="1"/>
      <c r="K13" s="1"/>
    </row>
    <row r="14" spans="1:11" ht="24.75" x14ac:dyDescent="0.25">
      <c r="A14" s="28"/>
      <c r="B14" s="31"/>
      <c r="C14" s="18" t="s">
        <v>12</v>
      </c>
      <c r="D14" s="20"/>
      <c r="E14" s="20">
        <v>0</v>
      </c>
      <c r="F14" s="20">
        <v>0</v>
      </c>
      <c r="G14" s="17">
        <v>0</v>
      </c>
      <c r="H14" s="31"/>
      <c r="I14" s="1"/>
      <c r="J14" s="1"/>
      <c r="K14" s="1"/>
    </row>
    <row r="15" spans="1:11" ht="23.25" customHeight="1" x14ac:dyDescent="0.25">
      <c r="A15" s="26">
        <v>2</v>
      </c>
      <c r="B15" s="29" t="s">
        <v>32</v>
      </c>
      <c r="C15" s="18" t="s">
        <v>33</v>
      </c>
      <c r="D15" s="20"/>
      <c r="E15" s="20">
        <v>0</v>
      </c>
      <c r="F15" s="20">
        <v>0</v>
      </c>
      <c r="G15" s="17">
        <v>0</v>
      </c>
      <c r="H15" s="24"/>
      <c r="I15" s="1"/>
      <c r="J15" s="1"/>
      <c r="K15" s="1"/>
    </row>
    <row r="16" spans="1:11" ht="12" customHeight="1" x14ac:dyDescent="0.25">
      <c r="A16" s="27"/>
      <c r="B16" s="30"/>
      <c r="C16" s="18" t="s">
        <v>10</v>
      </c>
      <c r="D16" s="20">
        <f>62.4-D17</f>
        <v>9.2999999999999972</v>
      </c>
      <c r="E16" s="20">
        <v>0</v>
      </c>
      <c r="F16" s="20">
        <v>0</v>
      </c>
      <c r="G16" s="17">
        <v>0</v>
      </c>
      <c r="H16" s="24"/>
      <c r="I16" s="1"/>
      <c r="J16" s="1"/>
      <c r="K16" s="1"/>
    </row>
    <row r="17" spans="1:11" ht="18" customHeight="1" x14ac:dyDescent="0.25">
      <c r="A17" s="27"/>
      <c r="B17" s="30"/>
      <c r="C17" s="18" t="s">
        <v>11</v>
      </c>
      <c r="D17" s="20">
        <v>53.1</v>
      </c>
      <c r="E17" s="20">
        <v>0</v>
      </c>
      <c r="F17" s="20">
        <v>0</v>
      </c>
      <c r="G17" s="17">
        <v>0</v>
      </c>
      <c r="H17" s="24"/>
      <c r="I17" s="1"/>
      <c r="J17" s="1"/>
      <c r="K17" s="1"/>
    </row>
    <row r="18" spans="1:11" ht="26.25" customHeight="1" x14ac:dyDescent="0.25">
      <c r="A18" s="28"/>
      <c r="B18" s="31"/>
      <c r="C18" s="18" t="s">
        <v>12</v>
      </c>
      <c r="D18" s="20"/>
      <c r="E18" s="20">
        <v>0</v>
      </c>
      <c r="F18" s="20">
        <v>0</v>
      </c>
      <c r="G18" s="17">
        <v>0</v>
      </c>
      <c r="H18" s="24"/>
      <c r="I18" s="1"/>
      <c r="J18" s="1"/>
      <c r="K18" s="1"/>
    </row>
    <row r="19" spans="1:11" ht="26.25" customHeight="1" x14ac:dyDescent="0.25">
      <c r="A19" s="26">
        <v>3</v>
      </c>
      <c r="B19" s="29" t="s">
        <v>34</v>
      </c>
      <c r="C19" s="18" t="s">
        <v>33</v>
      </c>
      <c r="D19" s="20"/>
      <c r="E19" s="20">
        <v>0</v>
      </c>
      <c r="F19" s="20">
        <v>0</v>
      </c>
      <c r="G19" s="17">
        <v>0</v>
      </c>
      <c r="H19" s="24"/>
      <c r="I19" s="1"/>
      <c r="J19" s="1"/>
      <c r="K19" s="1"/>
    </row>
    <row r="20" spans="1:11" ht="15" customHeight="1" x14ac:dyDescent="0.25">
      <c r="A20" s="27"/>
      <c r="B20" s="30"/>
      <c r="C20" s="18" t="s">
        <v>10</v>
      </c>
      <c r="D20" s="20">
        <f>750-D21</f>
        <v>112.5</v>
      </c>
      <c r="E20" s="20">
        <v>0</v>
      </c>
      <c r="F20" s="20">
        <v>0</v>
      </c>
      <c r="G20" s="17">
        <v>0</v>
      </c>
      <c r="H20" s="24"/>
      <c r="I20" s="1"/>
      <c r="J20" s="1"/>
      <c r="K20" s="1"/>
    </row>
    <row r="21" spans="1:11" ht="20.25" customHeight="1" x14ac:dyDescent="0.25">
      <c r="A21" s="27"/>
      <c r="B21" s="30"/>
      <c r="C21" s="18" t="s">
        <v>11</v>
      </c>
      <c r="D21" s="20">
        <v>637.5</v>
      </c>
      <c r="E21" s="20">
        <v>0</v>
      </c>
      <c r="F21" s="20">
        <v>0</v>
      </c>
      <c r="G21" s="17">
        <v>0</v>
      </c>
      <c r="H21" s="24"/>
      <c r="I21" s="1"/>
      <c r="J21" s="1"/>
      <c r="K21" s="1"/>
    </row>
    <row r="22" spans="1:11" ht="26.25" customHeight="1" x14ac:dyDescent="0.25">
      <c r="A22" s="28"/>
      <c r="B22" s="31"/>
      <c r="C22" s="18" t="s">
        <v>12</v>
      </c>
      <c r="D22" s="20"/>
      <c r="E22" s="20">
        <v>0</v>
      </c>
      <c r="F22" s="20">
        <v>0</v>
      </c>
      <c r="G22" s="17">
        <v>0</v>
      </c>
      <c r="H22" s="24"/>
      <c r="I22" s="1"/>
      <c r="J22" s="1"/>
      <c r="K22" s="1"/>
    </row>
    <row r="23" spans="1:11" ht="14.45" customHeight="1" x14ac:dyDescent="0.25">
      <c r="A23" s="26">
        <v>4</v>
      </c>
      <c r="B23" s="29" t="s">
        <v>35</v>
      </c>
      <c r="C23" s="17" t="s">
        <v>8</v>
      </c>
      <c r="D23" s="19">
        <f>SUM(D24:D31)</f>
        <v>1246.2</v>
      </c>
      <c r="E23" s="19">
        <f t="shared" ref="E23:F23" si="1">E24+E25+E26+E27</f>
        <v>0</v>
      </c>
      <c r="F23" s="19">
        <f t="shared" si="1"/>
        <v>0</v>
      </c>
      <c r="G23" s="17">
        <v>0</v>
      </c>
      <c r="H23" s="29"/>
      <c r="I23" s="1"/>
      <c r="J23" s="1"/>
      <c r="K23" s="1"/>
    </row>
    <row r="24" spans="1:11" ht="24.75" x14ac:dyDescent="0.25">
      <c r="A24" s="27"/>
      <c r="B24" s="30"/>
      <c r="C24" s="18" t="s">
        <v>9</v>
      </c>
      <c r="D24" s="20"/>
      <c r="E24" s="20">
        <v>0</v>
      </c>
      <c r="F24" s="20">
        <v>0</v>
      </c>
      <c r="G24" s="17">
        <v>0</v>
      </c>
      <c r="H24" s="30"/>
      <c r="I24" s="1"/>
      <c r="J24" s="1"/>
      <c r="K24" s="1"/>
    </row>
    <row r="25" spans="1:11" ht="21" customHeight="1" x14ac:dyDescent="0.25">
      <c r="A25" s="27"/>
      <c r="B25" s="30"/>
      <c r="C25" s="18" t="s">
        <v>10</v>
      </c>
      <c r="D25" s="20">
        <f>388.6-D26</f>
        <v>58.300000000000011</v>
      </c>
      <c r="E25" s="20">
        <v>0</v>
      </c>
      <c r="F25" s="20">
        <v>0</v>
      </c>
      <c r="G25" s="17">
        <v>0</v>
      </c>
      <c r="H25" s="30"/>
      <c r="I25" s="1"/>
      <c r="J25" s="1"/>
      <c r="K25" s="1"/>
    </row>
    <row r="26" spans="1:11" ht="20.25" customHeight="1" x14ac:dyDescent="0.25">
      <c r="A26" s="27"/>
      <c r="B26" s="30"/>
      <c r="C26" s="18" t="s">
        <v>11</v>
      </c>
      <c r="D26" s="20">
        <v>330.3</v>
      </c>
      <c r="E26" s="20">
        <v>0</v>
      </c>
      <c r="F26" s="20">
        <v>0</v>
      </c>
      <c r="G26" s="17">
        <v>0</v>
      </c>
      <c r="H26" s="30"/>
      <c r="I26" s="1"/>
      <c r="J26" s="1"/>
      <c r="K26" s="1"/>
    </row>
    <row r="27" spans="1:11" ht="30.75" customHeight="1" x14ac:dyDescent="0.25">
      <c r="A27" s="28"/>
      <c r="B27" s="31"/>
      <c r="C27" s="18" t="s">
        <v>12</v>
      </c>
      <c r="D27" s="20"/>
      <c r="E27" s="20">
        <v>0</v>
      </c>
      <c r="F27" s="20">
        <v>0</v>
      </c>
      <c r="G27" s="17">
        <v>0</v>
      </c>
      <c r="H27" s="31"/>
      <c r="I27" s="1"/>
      <c r="J27" s="1"/>
      <c r="K27" s="1"/>
    </row>
    <row r="28" spans="1:11" ht="32.25" customHeight="1" x14ac:dyDescent="0.25">
      <c r="A28" s="26">
        <v>5</v>
      </c>
      <c r="B28" s="29" t="s">
        <v>36</v>
      </c>
      <c r="C28" s="18" t="s">
        <v>9</v>
      </c>
      <c r="D28" s="20"/>
      <c r="E28" s="20">
        <v>0</v>
      </c>
      <c r="F28" s="20">
        <v>0</v>
      </c>
      <c r="G28" s="17">
        <v>0</v>
      </c>
      <c r="H28" s="25"/>
      <c r="I28" s="1"/>
      <c r="J28" s="1"/>
      <c r="K28" s="1"/>
    </row>
    <row r="29" spans="1:11" ht="13.5" customHeight="1" x14ac:dyDescent="0.25">
      <c r="A29" s="27"/>
      <c r="B29" s="30"/>
      <c r="C29" s="18" t="s">
        <v>10</v>
      </c>
      <c r="D29" s="20">
        <f>857.6-D30</f>
        <v>128.60000000000002</v>
      </c>
      <c r="E29" s="20">
        <v>0</v>
      </c>
      <c r="F29" s="20">
        <v>0</v>
      </c>
      <c r="G29" s="17">
        <v>0</v>
      </c>
      <c r="H29" s="25"/>
      <c r="I29" s="1"/>
      <c r="J29" s="1"/>
      <c r="K29" s="1"/>
    </row>
    <row r="30" spans="1:11" ht="20.25" customHeight="1" x14ac:dyDescent="0.25">
      <c r="A30" s="27"/>
      <c r="B30" s="30"/>
      <c r="C30" s="18" t="s">
        <v>11</v>
      </c>
      <c r="D30" s="20">
        <v>729</v>
      </c>
      <c r="E30" s="20">
        <v>0</v>
      </c>
      <c r="F30" s="20">
        <v>0</v>
      </c>
      <c r="G30" s="17">
        <v>0</v>
      </c>
      <c r="H30" s="25"/>
      <c r="I30" s="1"/>
      <c r="J30" s="1"/>
      <c r="K30" s="1"/>
    </row>
    <row r="31" spans="1:11" ht="157.5" customHeight="1" x14ac:dyDescent="0.25">
      <c r="A31" s="28"/>
      <c r="B31" s="31"/>
      <c r="C31" s="18" t="s">
        <v>12</v>
      </c>
      <c r="D31" s="20"/>
      <c r="E31" s="20">
        <v>0</v>
      </c>
      <c r="F31" s="20">
        <v>0</v>
      </c>
      <c r="G31" s="17">
        <v>0</v>
      </c>
      <c r="H31" s="25"/>
      <c r="I31" s="1"/>
      <c r="J31" s="1"/>
      <c r="K31" s="1"/>
    </row>
    <row r="32" spans="1:11" ht="15.75" customHeight="1" x14ac:dyDescent="0.25">
      <c r="A32" s="32" t="s">
        <v>14</v>
      </c>
      <c r="B32" s="33" t="s">
        <v>15</v>
      </c>
      <c r="C32" s="17" t="s">
        <v>8</v>
      </c>
      <c r="D32" s="19">
        <f>D10+D23</f>
        <v>2749.8999999999996</v>
      </c>
      <c r="E32" s="19">
        <f t="shared" ref="E32:F32" si="2">E33+E34+E35+E36</f>
        <v>0</v>
      </c>
      <c r="F32" s="19">
        <f t="shared" si="2"/>
        <v>0</v>
      </c>
      <c r="G32" s="17">
        <f t="shared" ref="G32" si="3">G33+G34+G35+G36</f>
        <v>0</v>
      </c>
      <c r="H32" s="32" t="s">
        <v>14</v>
      </c>
      <c r="I32" s="1"/>
      <c r="J32" s="1"/>
      <c r="K32" s="1"/>
    </row>
    <row r="33" spans="1:11" ht="24.75" x14ac:dyDescent="0.25">
      <c r="A33" s="32"/>
      <c r="B33" s="34"/>
      <c r="C33" s="22" t="s">
        <v>9</v>
      </c>
      <c r="D33" s="19">
        <f>D11+D24</f>
        <v>0</v>
      </c>
      <c r="E33" s="19">
        <f t="shared" ref="E33:F33" si="4">E11+E24</f>
        <v>0</v>
      </c>
      <c r="F33" s="19">
        <f t="shared" si="4"/>
        <v>0</v>
      </c>
      <c r="G33" s="17">
        <v>0</v>
      </c>
      <c r="H33" s="32"/>
      <c r="I33" s="1"/>
      <c r="J33" s="1"/>
      <c r="K33" s="1"/>
    </row>
    <row r="34" spans="1:11" ht="16.5" customHeight="1" x14ac:dyDescent="0.25">
      <c r="A34" s="32"/>
      <c r="B34" s="34"/>
      <c r="C34" s="22" t="s">
        <v>10</v>
      </c>
      <c r="D34" s="19">
        <f>D12+D16+D20+D25+D29</f>
        <v>412.4</v>
      </c>
      <c r="E34" s="19">
        <f t="shared" ref="E34:F34" si="5">E25+E12</f>
        <v>0</v>
      </c>
      <c r="F34" s="19">
        <f t="shared" si="5"/>
        <v>0</v>
      </c>
      <c r="G34" s="17">
        <v>0</v>
      </c>
      <c r="H34" s="32"/>
      <c r="I34" s="1"/>
      <c r="J34" s="1"/>
      <c r="K34" s="1"/>
    </row>
    <row r="35" spans="1:11" ht="15" customHeight="1" x14ac:dyDescent="0.25">
      <c r="A35" s="32"/>
      <c r="B35" s="34"/>
      <c r="C35" s="22" t="s">
        <v>11</v>
      </c>
      <c r="D35" s="19">
        <f>D13+D17+D21+D26+D30</f>
        <v>2337.5</v>
      </c>
      <c r="E35" s="19">
        <f t="shared" ref="E35:F35" si="6">E13+E26</f>
        <v>0</v>
      </c>
      <c r="F35" s="19">
        <f t="shared" si="6"/>
        <v>0</v>
      </c>
      <c r="G35" s="17">
        <v>0</v>
      </c>
      <c r="H35" s="32"/>
      <c r="I35" s="1"/>
      <c r="J35" s="1"/>
      <c r="K35" s="1"/>
    </row>
    <row r="36" spans="1:11" ht="24.75" x14ac:dyDescent="0.25">
      <c r="A36" s="32"/>
      <c r="B36" s="35"/>
      <c r="C36" s="22" t="s">
        <v>12</v>
      </c>
      <c r="D36" s="19">
        <f>D14+D27</f>
        <v>0</v>
      </c>
      <c r="E36" s="19">
        <v>0</v>
      </c>
      <c r="F36" s="19">
        <v>0</v>
      </c>
      <c r="G36" s="21">
        <v>0</v>
      </c>
      <c r="H36" s="32"/>
      <c r="I36" s="1"/>
      <c r="J36" s="1"/>
      <c r="K36" s="1"/>
    </row>
    <row r="37" spans="1:11" x14ac:dyDescent="0.25">
      <c r="B37" s="1"/>
      <c r="C37" s="1"/>
      <c r="D37" s="50"/>
      <c r="E37" s="1"/>
      <c r="F37" s="1"/>
      <c r="G37" s="1"/>
      <c r="H37" s="1"/>
      <c r="I37" s="1"/>
      <c r="J37" s="1"/>
      <c r="K37" s="1"/>
    </row>
    <row r="38" spans="1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2" t="s">
        <v>24</v>
      </c>
      <c r="B39" s="12"/>
      <c r="C39" s="12"/>
      <c r="D39" s="12" t="s">
        <v>37</v>
      </c>
      <c r="E39" s="1"/>
      <c r="F39" s="1"/>
      <c r="G39" s="1"/>
      <c r="H39" s="1"/>
      <c r="I39" s="1"/>
      <c r="J39" s="1"/>
      <c r="K39" s="1"/>
    </row>
    <row r="40" spans="1:11" x14ac:dyDescent="0.25">
      <c r="A40" s="12"/>
      <c r="B40" s="12"/>
      <c r="C40" s="12"/>
      <c r="D40" s="12"/>
      <c r="E40" s="1"/>
      <c r="F40" s="1"/>
      <c r="G40" s="1"/>
      <c r="H40" s="1"/>
      <c r="I40" s="1"/>
      <c r="J40" s="1"/>
      <c r="K40" s="1"/>
    </row>
    <row r="41" spans="1:11" x14ac:dyDescent="0.25">
      <c r="A41" s="12" t="s">
        <v>38</v>
      </c>
      <c r="B41" s="12"/>
      <c r="C41" s="12"/>
      <c r="D41" s="12"/>
      <c r="E41" s="1"/>
      <c r="F41" s="1"/>
      <c r="G41" s="1"/>
      <c r="H41" s="1"/>
      <c r="I41" s="1"/>
      <c r="J41" s="1"/>
      <c r="K41" s="1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</sheetData>
  <mergeCells count="24">
    <mergeCell ref="B15:B18"/>
    <mergeCell ref="A15:A18"/>
    <mergeCell ref="B19:B22"/>
    <mergeCell ref="A19:A22"/>
    <mergeCell ref="B3:H3"/>
    <mergeCell ref="B1:H1"/>
    <mergeCell ref="D5:G5"/>
    <mergeCell ref="H5:H6"/>
    <mergeCell ref="C5:C6"/>
    <mergeCell ref="B5:B6"/>
    <mergeCell ref="A5:A6"/>
    <mergeCell ref="A8:H8"/>
    <mergeCell ref="A9:H9"/>
    <mergeCell ref="B10:B14"/>
    <mergeCell ref="A10:A14"/>
    <mergeCell ref="H10:H14"/>
    <mergeCell ref="A23:A27"/>
    <mergeCell ref="B23:B27"/>
    <mergeCell ref="H23:H27"/>
    <mergeCell ref="A32:A36"/>
    <mergeCell ref="B32:B36"/>
    <mergeCell ref="H32:H36"/>
    <mergeCell ref="A28:A31"/>
    <mergeCell ref="B28:B3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tabSelected="1" topLeftCell="A5" workbookViewId="0">
      <selection activeCell="G17" sqref="G17"/>
    </sheetView>
  </sheetViews>
  <sheetFormatPr defaultRowHeight="15" x14ac:dyDescent="0.25"/>
  <cols>
    <col min="1" max="1" width="3.7109375" customWidth="1"/>
    <col min="2" max="2" width="23.85546875" customWidth="1"/>
    <col min="3" max="3" width="13.5703125" customWidth="1"/>
    <col min="4" max="4" width="8.28515625" customWidth="1"/>
    <col min="5" max="5" width="13.140625" customWidth="1"/>
    <col min="6" max="6" width="9" customWidth="1"/>
    <col min="7" max="7" width="16.28515625" customWidth="1"/>
    <col min="9" max="9" width="13.7109375" customWidth="1"/>
    <col min="10" max="10" width="12" customWidth="1"/>
    <col min="11" max="11" width="14.7109375" customWidth="1"/>
  </cols>
  <sheetData>
    <row r="2" spans="1:11" ht="52.5" customHeight="1" x14ac:dyDescent="0.25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idden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5">
      <c r="A4" s="45" t="s">
        <v>40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6" spans="1:11" ht="60.75" customHeight="1" x14ac:dyDescent="0.25">
      <c r="A6" s="46" t="s">
        <v>7</v>
      </c>
      <c r="B6" s="46" t="s">
        <v>16</v>
      </c>
      <c r="C6" s="48" t="s">
        <v>19</v>
      </c>
      <c r="D6" s="49"/>
      <c r="E6" s="48" t="s">
        <v>20</v>
      </c>
      <c r="F6" s="49"/>
      <c r="G6" s="46" t="s">
        <v>21</v>
      </c>
      <c r="H6" s="46" t="s">
        <v>22</v>
      </c>
      <c r="I6" s="46" t="s">
        <v>23</v>
      </c>
      <c r="J6" s="46" t="s">
        <v>41</v>
      </c>
      <c r="K6" s="46" t="s">
        <v>42</v>
      </c>
    </row>
    <row r="7" spans="1:11" ht="46.5" customHeight="1" x14ac:dyDescent="0.25">
      <c r="A7" s="47"/>
      <c r="B7" s="47"/>
      <c r="C7" s="5" t="s">
        <v>17</v>
      </c>
      <c r="D7" s="5" t="s">
        <v>18</v>
      </c>
      <c r="E7" s="5" t="s">
        <v>17</v>
      </c>
      <c r="F7" s="5" t="s">
        <v>18</v>
      </c>
      <c r="G7" s="47"/>
      <c r="H7" s="47"/>
      <c r="I7" s="47"/>
      <c r="J7" s="47"/>
      <c r="K7" s="47"/>
    </row>
    <row r="8" spans="1:11" ht="52.5" customHeight="1" x14ac:dyDescent="0.25">
      <c r="A8" s="7">
        <v>1</v>
      </c>
      <c r="B8" s="8" t="s">
        <v>31</v>
      </c>
      <c r="C8" s="23"/>
      <c r="D8" s="23">
        <f>103.7+587.6</f>
        <v>691.30000000000007</v>
      </c>
      <c r="E8" s="9"/>
      <c r="F8" s="9"/>
      <c r="G8" s="8" t="s">
        <v>26</v>
      </c>
      <c r="H8" s="7" t="s">
        <v>25</v>
      </c>
      <c r="I8" s="7">
        <v>0</v>
      </c>
      <c r="J8" s="7">
        <v>1</v>
      </c>
      <c r="K8" s="7">
        <v>1</v>
      </c>
    </row>
    <row r="9" spans="1:11" ht="48" customHeight="1" x14ac:dyDescent="0.25">
      <c r="A9" s="7">
        <v>2</v>
      </c>
      <c r="B9" s="8" t="s">
        <v>32</v>
      </c>
      <c r="C9" s="23"/>
      <c r="D9" s="23">
        <f>9.3+53.1</f>
        <v>62.400000000000006</v>
      </c>
      <c r="E9" s="9"/>
      <c r="F9" s="9"/>
      <c r="G9" s="8" t="s">
        <v>26</v>
      </c>
      <c r="H9" s="7" t="s">
        <v>25</v>
      </c>
      <c r="I9" s="7"/>
      <c r="J9" s="7"/>
      <c r="K9" s="7"/>
    </row>
    <row r="10" spans="1:11" ht="61.5" customHeight="1" x14ac:dyDescent="0.25">
      <c r="A10" s="7">
        <v>3</v>
      </c>
      <c r="B10" s="8" t="s">
        <v>34</v>
      </c>
      <c r="C10" s="23"/>
      <c r="D10" s="23">
        <f>112.5+637.5</f>
        <v>750</v>
      </c>
      <c r="E10" s="9"/>
      <c r="F10" s="9"/>
      <c r="G10" s="8" t="s">
        <v>26</v>
      </c>
      <c r="H10" s="7" t="s">
        <v>25</v>
      </c>
      <c r="I10" s="7"/>
      <c r="J10" s="7"/>
      <c r="K10" s="7"/>
    </row>
    <row r="11" spans="1:11" ht="74.25" customHeight="1" x14ac:dyDescent="0.25">
      <c r="A11" s="7">
        <v>4</v>
      </c>
      <c r="B11" s="8" t="s">
        <v>35</v>
      </c>
      <c r="C11" s="23"/>
      <c r="D11" s="23">
        <f>58.3+330.3</f>
        <v>388.6</v>
      </c>
      <c r="E11" s="9"/>
      <c r="F11" s="9"/>
      <c r="G11" s="8" t="s">
        <v>26</v>
      </c>
      <c r="H11" s="7" t="s">
        <v>25</v>
      </c>
      <c r="I11" s="7"/>
      <c r="J11" s="7"/>
      <c r="K11" s="7"/>
    </row>
    <row r="12" spans="1:11" ht="161.25" customHeight="1" x14ac:dyDescent="0.25">
      <c r="A12" s="7">
        <v>5</v>
      </c>
      <c r="B12" s="8" t="s">
        <v>36</v>
      </c>
      <c r="C12" s="23"/>
      <c r="D12" s="23">
        <f>128.6+729</f>
        <v>857.6</v>
      </c>
      <c r="E12" s="9"/>
      <c r="F12" s="9"/>
      <c r="G12" s="8" t="s">
        <v>26</v>
      </c>
      <c r="H12" s="7" t="s">
        <v>25</v>
      </c>
      <c r="I12" s="7">
        <v>0</v>
      </c>
      <c r="J12" s="7">
        <v>1</v>
      </c>
      <c r="K12" s="7">
        <v>1</v>
      </c>
    </row>
    <row r="13" spans="1:11" x14ac:dyDescent="0.25">
      <c r="A13" s="11" t="s">
        <v>14</v>
      </c>
      <c r="B13" s="4" t="s">
        <v>8</v>
      </c>
      <c r="C13" s="10">
        <f>SUM(C8:C12)</f>
        <v>0</v>
      </c>
      <c r="D13" s="10">
        <f>SUM(D8:D12)</f>
        <v>2749.9</v>
      </c>
      <c r="E13" s="10">
        <f>SUM(E8:E12)</f>
        <v>0</v>
      </c>
      <c r="F13" s="10">
        <f>SUM(F8:F12)</f>
        <v>0</v>
      </c>
      <c r="G13" s="4" t="s">
        <v>14</v>
      </c>
      <c r="H13" s="4" t="s">
        <v>14</v>
      </c>
      <c r="I13" s="4" t="s">
        <v>14</v>
      </c>
      <c r="J13" s="4" t="s">
        <v>14</v>
      </c>
      <c r="K13" s="4" t="s">
        <v>14</v>
      </c>
    </row>
    <row r="14" spans="1:11" ht="29.45" customHeight="1" x14ac:dyDescent="0.25">
      <c r="A14" s="12" t="s">
        <v>24</v>
      </c>
      <c r="B14" s="12"/>
      <c r="C14" s="12"/>
      <c r="D14" s="12" t="s">
        <v>37</v>
      </c>
    </row>
    <row r="15" spans="1:11" x14ac:dyDescent="0.25">
      <c r="A15" s="12" t="s">
        <v>38</v>
      </c>
      <c r="B15" s="12"/>
      <c r="C15" s="12"/>
      <c r="D15" s="12"/>
    </row>
  </sheetData>
  <mergeCells count="11">
    <mergeCell ref="A2:K2"/>
    <mergeCell ref="A4:K4"/>
    <mergeCell ref="B6:B7"/>
    <mergeCell ref="A6:A7"/>
    <mergeCell ref="C6:D6"/>
    <mergeCell ref="E6:F6"/>
    <mergeCell ref="G6:G7"/>
    <mergeCell ref="H6:H7"/>
    <mergeCell ref="I6:I7"/>
    <mergeCell ref="J6:J7"/>
    <mergeCell ref="K6:K7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оценка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2021-10-25T13:30:52Z</dcterms:modified>
</cp:coreProperties>
</file>