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авел\Downloads\"/>
    </mc:Choice>
  </mc:AlternateContent>
  <bookViews>
    <workbookView xWindow="0" yWindow="0" windowWidth="21600" windowHeight="8910"/>
  </bookViews>
  <sheets>
    <sheet name="МСУ" sheetId="2" r:id="rId1"/>
  </sheets>
  <definedNames>
    <definedName name="_xlnm.Print_Area" localSheetId="0">МСУ!$A$1:$T$52</definedName>
  </definedNames>
  <calcPr calcId="162913"/>
</workbook>
</file>

<file path=xl/calcChain.xml><?xml version="1.0" encoding="utf-8"?>
<calcChain xmlns="http://schemas.openxmlformats.org/spreadsheetml/2006/main">
  <c r="O8" i="2" l="1"/>
  <c r="O7" i="2" s="1"/>
  <c r="P8" i="2"/>
  <c r="S31" i="2"/>
  <c r="S8" i="2" s="1"/>
  <c r="R40" i="2"/>
  <c r="S40" i="2" s="1"/>
  <c r="R28" i="2"/>
  <c r="R8" i="2" s="1"/>
  <c r="R7" i="2" s="1"/>
  <c r="R27" i="2"/>
  <c r="S27" i="2" s="1"/>
  <c r="R24" i="2"/>
  <c r="S24" i="2" s="1"/>
  <c r="R10" i="2"/>
  <c r="S10" i="2" s="1"/>
  <c r="Q40" i="2"/>
  <c r="Q35" i="2"/>
  <c r="R35" i="2" s="1"/>
  <c r="S35" i="2" s="1"/>
  <c r="Q31" i="2"/>
  <c r="Q29" i="2"/>
  <c r="R29" i="2" s="1"/>
  <c r="S29" i="2" s="1"/>
  <c r="Q27" i="2"/>
  <c r="Q24" i="2"/>
  <c r="Q21" i="2"/>
  <c r="R21" i="2" s="1"/>
  <c r="S21" i="2" s="1"/>
  <c r="Q19" i="2"/>
  <c r="Q16" i="2"/>
  <c r="R16" i="2" s="1"/>
  <c r="S16" i="2" s="1"/>
  <c r="Q14" i="2"/>
  <c r="R14" i="2" s="1"/>
  <c r="S14" i="2" s="1"/>
  <c r="Q13" i="2"/>
  <c r="Q8" i="2" s="1"/>
  <c r="Q7" i="2" s="1"/>
  <c r="Q43" i="2" s="1"/>
  <c r="Q10" i="2"/>
  <c r="N8" i="2"/>
  <c r="N7" i="2" l="1"/>
  <c r="N43" i="2" s="1"/>
  <c r="P7" i="2"/>
  <c r="P43" i="2" s="1"/>
  <c r="O43" i="2"/>
  <c r="S7" i="2"/>
  <c r="S43" i="2" s="1"/>
  <c r="R43" i="2"/>
</calcChain>
</file>

<file path=xl/sharedStrings.xml><?xml version="1.0" encoding="utf-8"?>
<sst xmlns="http://schemas.openxmlformats.org/spreadsheetml/2006/main" count="297" uniqueCount="205">
  <si>
    <t>Наименование вопроса местного значения, расходного обязательства</t>
  </si>
  <si>
    <t>Код  бюджетной классификации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</si>
  <si>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</si>
  <si>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</si>
  <si>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Рз, Прз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</si>
  <si>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</si>
  <si>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</si>
  <si>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</si>
  <si>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</si>
  <si>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</si>
  <si>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</si>
  <si>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</si>
  <si>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</si>
  <si>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</si>
  <si>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Объем средств на исполнение расходного обязательства (руб.)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</si>
  <si>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</si>
  <si>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</si>
  <si>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</si>
  <si>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</si>
  <si>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</si>
  <si>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</si>
  <si>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</si>
  <si>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</si>
  <si>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</si>
  <si>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</si>
  <si>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</si>
  <si>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</si>
  <si>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</si>
  <si>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</si>
  <si>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</si>
  <si>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</si>
  <si>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</si>
  <si>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</si>
  <si>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</si>
  <si>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</si>
  <si>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</t>
  </si>
  <si>
    <t>РП</t>
  </si>
  <si>
    <t>1.1</t>
  </si>
  <si>
    <t>РП-А</t>
  </si>
  <si>
    <t>1.1.1</t>
  </si>
  <si>
    <t>финансирование расходов на содержание органов местного самоуправления поселений</t>
  </si>
  <si>
    <t>РП-А-0100</t>
  </si>
  <si>
    <t>0104,  0113,  1001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</si>
  <si>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</si>
  <si>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</si>
  <si>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0113</t>
  </si>
  <si>
    <t>1.1.4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</si>
  <si>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</si>
  <si>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РП-А-0800</t>
  </si>
  <si>
    <t>0103,  0104,  0111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</si>
  <si>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</si>
  <si>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</si>
  <si>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</si>
  <si>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</si>
  <si>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</si>
  <si>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1.1.7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</si>
  <si>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</si>
  <si>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</si>
  <si>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</t>
  </si>
  <si>
    <t>1.1.8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</si>
  <si>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</si>
  <si>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</si>
  <si>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0104,  0501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</si>
  <si>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</si>
  <si>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</si>
  <si>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</si>
  <si>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</si>
  <si>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</si>
  <si>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</si>
  <si>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0801,  0804</t>
  </si>
  <si>
    <t>1.1.11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</si>
  <si>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</si>
  <si>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</si>
  <si>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</t>
  </si>
  <si>
    <t>1.1.12</t>
  </si>
  <si>
    <t>организация сбора и вывоза бытовых отходов и мусора</t>
  </si>
  <si>
    <t>РП-А-2700</t>
  </si>
  <si>
    <t>0503</t>
  </si>
  <si>
    <t>1.1.13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</si>
  <si>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</si>
  <si>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</si>
  <si>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0503,  0505</t>
  </si>
  <si>
    <t>утверждение генеральных планов поселения, правил землепользования и застройки, утверждение подготовленной на основе генпланов поселения документации по планировке территории, выдача разрешений на строительство (за исключением случаев, предусмотренных Градостр. кодексом РФ, иными ФЗ),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Градостр. кодексом РФ, осмотров зданий, сооружений и выдача рекомендаций об устранении выявленных в ходе таких осмотров нарушений</t>
  </si>
  <si>
    <t>РП-А-2900</t>
  </si>
  <si>
    <t>0104</t>
  </si>
  <si>
    <t>организация ритуальных услуг и содержание мест захоронения</t>
  </si>
  <si>
    <t>РП-А-3100</t>
  </si>
  <si>
    <t>1.2</t>
  </si>
  <si>
    <t>РП-В</t>
  </si>
  <si>
    <t>осуществление первичного воинского учета на территориях, где отсуствуют военные комиссариаты</t>
  </si>
  <si>
    <t>РП-В-0100</t>
  </si>
  <si>
    <t>0203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</si>
  <si>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</si>
  <si>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</si>
  <si>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 xml:space="preserve">ИТОГО </t>
  </si>
  <si>
    <t>РП-И-9999</t>
  </si>
  <si>
    <t>РП-Б</t>
  </si>
  <si>
    <t>РП-Г</t>
  </si>
  <si>
    <t>1.3</t>
  </si>
  <si>
    <t>1.4</t>
  </si>
  <si>
    <t>1.3.1</t>
  </si>
  <si>
    <t>1.3.7</t>
  </si>
  <si>
    <t>1.1.19</t>
  </si>
  <si>
    <t>1.1.20</t>
  </si>
  <si>
    <t>1.1.23</t>
  </si>
  <si>
    <t>1.1.27</t>
  </si>
  <si>
    <t>1.1.28</t>
  </si>
  <si>
    <t>1.1.29</t>
  </si>
  <si>
    <t>1.1.31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</si>
  <si>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</si>
  <si>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</si>
  <si>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 xml:space="preserve"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 </t>
  </si>
  <si>
    <t xml:space="preserve"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 </t>
  </si>
  <si>
    <t xml:space="preserve">Расходные обязательства поселений </t>
  </si>
  <si>
    <t>РП-А-0400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</si>
  <si>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 </t>
  </si>
  <si>
    <t>0107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</si>
  <si>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</si>
  <si>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</si>
  <si>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</si>
  <si>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Федеральный закон от 02-03-2007 №25-ФЗ "О муниципальной службе в Российской Федерации"</t>
  </si>
  <si>
    <t>01-06-2007 - не установлен</t>
  </si>
  <si>
    <t>Закон Ленинградской области от 11.03.2008 №14-оз "О правовом регулировании муниципальной службы в Ленинградской области"</t>
  </si>
  <si>
    <t>Ст.11</t>
  </si>
  <si>
    <t>19.04.2008 - не установлен</t>
  </si>
  <si>
    <t>ст. 17</t>
  </si>
  <si>
    <t>ст. 14</t>
  </si>
  <si>
    <t>ст. 19</t>
  </si>
  <si>
    <t>Федеральный закон от 27.12.1991 № №2124-1 "О средствах массовой информации"</t>
  </si>
  <si>
    <t>Ст.38</t>
  </si>
  <si>
    <t>08.02.1992 - не установлен</t>
  </si>
  <si>
    <t>Федеральный закон от 29.12.1994 № №78-ФЗ "О библиотечном деле"</t>
  </si>
  <si>
    <t>Ст.40</t>
  </si>
  <si>
    <t>02.01.1995 - не установ</t>
  </si>
  <si>
    <t>Постановление Правительства РФ от 29.04.2006 № №258 "О субвенциях на осуществление полномочий по первичному воинскому учету на территориях, где отсутствуют военные комиссариаты"</t>
  </si>
  <si>
    <t>06.10.2003 - не установлен</t>
  </si>
  <si>
    <t>08.05.2006 - не установлен</t>
  </si>
  <si>
    <t>Постановление Правительства Ленинградской области от 21.06.2006 №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</si>
  <si>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</si>
  <si>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21.06.2006 - не установлен</t>
  </si>
  <si>
    <t>Закон Ленинградской области от 13.10.2006 №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</si>
  <si>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</si>
  <si>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устаановлен</t>
  </si>
  <si>
    <t>(подпись)</t>
  </si>
  <si>
    <t>(расшифровка подписи)</t>
  </si>
  <si>
    <t>Исполнитель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</si>
  <si>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</si>
  <si>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Ст.2</t>
  </si>
  <si>
    <t>15.05.2006 - не установлен</t>
  </si>
  <si>
    <t>1.1.43</t>
  </si>
  <si>
    <t xml:space="preserve"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 </t>
  </si>
  <si>
    <t>РП-А-4300</t>
  </si>
  <si>
    <t>РП-А-0200</t>
  </si>
  <si>
    <t>1.1.2</t>
  </si>
  <si>
    <t>0505</t>
  </si>
  <si>
    <t>РП-А-1700</t>
  </si>
  <si>
    <t>1.1.17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</si>
  <si>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</si>
  <si>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 xml:space="preserve">обеспечение первичных мер пожарной безопасности в границах населенных пунктов поселения </t>
  </si>
  <si>
    <t>Федеральный закон от 21.12.1994 №69-ФЗ "О пожарной безопасности"</t>
  </si>
  <si>
    <t>05.01.1995 - не установлен</t>
  </si>
  <si>
    <t>Закон Ленинградской области от 25.12.2006 № 169-оз "О пожарной безопасности Ленинградской области"</t>
  </si>
  <si>
    <t>Ст.8-1</t>
  </si>
  <si>
    <t>08.01.2007 - не установлен</t>
  </si>
  <si>
    <t>0309</t>
  </si>
  <si>
    <t>1.1.18</t>
  </si>
  <si>
    <t xml:space="preserve">создание условий для обеспечения жителей поселения услугами связи, общественного питания, торговли и бытового обслуживания </t>
  </si>
  <si>
    <t>РП-А-1800</t>
  </si>
  <si>
    <t xml:space="preserve">Решение Совета депутатов № 247 от 06.03.2013г. "Оустановлении и исполнении расходных обязательств МО "Куземкинское сельское поселение" в области общегосударственного управления" </t>
  </si>
  <si>
    <t>п.1.1; 1.3</t>
  </si>
  <si>
    <t>01.01.2013г-не установлен</t>
  </si>
  <si>
    <t>Решение Совета депутатов № 250 от 06.03.2013г. "Об установлении и исполнении расходного обязательства МО "Куземкинское сельское поселение" по выплате пенсий за выслугу лет муниципальным служащим и лицам, замещающим выборные муниципальные должности МО "Куземкинское сельское поселение"</t>
  </si>
  <si>
    <t>п.1</t>
  </si>
  <si>
    <t>Решение Совета депутатов № 259 от 06.03.2013г. "Об установлении и исполнении иных расходных обязательств МО "Куземкинское сельское поселение"</t>
  </si>
  <si>
    <t>п.1.3</t>
  </si>
  <si>
    <t>Решение Совета депутатов № 247 от 06.03.2013г. "Оустановлении и исполнении расходных обязательств МО "Куземкинское сельское поселение" в области общегосударственного управления"</t>
  </si>
  <si>
    <t>Решение Совета депутатов № 261 от 06.03.2013г. "Об установлении и исполнении расходных обязательств МО "Куземкинское сельское поселение" в области жилищно-коммунального хозяйства"</t>
  </si>
  <si>
    <t>01.01.2013г.- не установлен</t>
  </si>
  <si>
    <t>РСД № 251 от 06.03.2013г. "Об установлении и исполнении расходного обязательства МО "Куземкинское сельское поселение" по ремонту и содержанию автомобильных дорог местного значения в границах населенных пунктов поселения"</t>
  </si>
  <si>
    <t>Решение Совета депутатов № 290 от 06.09.2013г. "О дорожном фонде муниципального образования "Куземкинское сельское поселение"</t>
  </si>
  <si>
    <t>01.01.2014г.-31.12.2014г.</t>
  </si>
  <si>
    <t>Решение Совета депутатов № 260 от 06.03.2013г. "О установлении и исполнении расходных обязательств МО "Куземкинское сельское поселение" в области защиты населения и территории от чрезвычайных ситуаций природного и техногенного характера, гражданской обороны"</t>
  </si>
  <si>
    <t>01.01.2014г.- 31.12.2014г.</t>
  </si>
  <si>
    <t>Решение Совета депутатов № 258 от 06.03.2013г. "Об установлении и исполнении расходных обязательств МО "Куземкинское сельское поселение" в области физической культуры и спорта"</t>
  </si>
  <si>
    <t>01.01.2014г.- не установлен</t>
  </si>
  <si>
    <t>Решение Совета депутатов № 259 от 06.03.2013г. "Об установлении и исполнении иных расходных обязательств",  МО "Куземкинское сельское поселение"</t>
  </si>
  <si>
    <t>Решение Совета депутатов № 259 от 06.03.2013г. "Об установлении и исполнении иных расходных обязательств МО "Куземкинское сельское поселение", Решение Совета депутатов № 261 от 06.03.2013г. "Об установлении и исполнении расходных обязательств МО "Куземкинское сельское поселение" в области жилищно-коммунального хозяйства"</t>
  </si>
  <si>
    <t>п.1.1</t>
  </si>
  <si>
    <t>п. 1.3</t>
  </si>
  <si>
    <t>Решение Совета депутатов № 252 от 06.03.2013г.  Об установлении расходного обязательства МО "Куземкинское сельское поселение" по исполнению отдельного государственного полномочия Ленинградской области по осуществлению первичного воинского учета на территориях, где отсутствуют военные комиссариаты"</t>
  </si>
  <si>
    <t>Решение Совета депутатов  № 309 от 24.12.2013г. "Об утверждении Положения об административной коммисии"</t>
  </si>
  <si>
    <t>24.12.2013г- не установлен</t>
  </si>
  <si>
    <t>Снитко И.В.</t>
  </si>
  <si>
    <t>Зам.главы администрации</t>
  </si>
  <si>
    <t>Смирнова В.А.</t>
  </si>
  <si>
    <t>по состоянию на 01.05.2015</t>
  </si>
  <si>
    <r>
      <t xml:space="preserve">Плановый реестр расходных обязательств муниципального образования "Куземкинское сельское поселение" на 2016-2018 годы                     </t>
    </r>
    <r>
      <rPr>
        <sz val="14"/>
        <color indexed="8"/>
        <rFont val="Times New Roman"/>
        <family val="1"/>
        <charset val="204"/>
      </rPr>
      <t xml:space="preserve">  </t>
    </r>
  </si>
  <si>
    <t>Отчетный финансовый 2014 год</t>
  </si>
  <si>
    <t>Текущий финансовый             2015год</t>
  </si>
  <si>
    <t>Очередной финансовый         2016 год</t>
  </si>
  <si>
    <t>Финансовый год +1                       2017 год</t>
  </si>
  <si>
    <t>Финансовый год +2                     2018 год</t>
  </si>
  <si>
    <t xml:space="preserve">соглашение № 08-с от 22.01.2015г. "О передаче администрации МО "Кингисеппский муниципальный район"  полномочий по составлению проекта и исполнения бюджета  МО "Куземкинское сельское поселение" </t>
  </si>
  <si>
    <t>01.01.2015г-31.12.2015г</t>
  </si>
  <si>
    <t>Объем средств на исполнение расходного обязательства 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</si>
</sst>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?"/>
    <numFmt numFmtId="166" formatCode="#,##0.0"/>
  </numFmts>
  <fonts count="16" x14ac:knownFonts="1">
    <font>
      <sz val="10"/>
      <name val="Arial"/>
    </font>
    <font>
      <b/>
      <sz val="12"/>
      <color indexed="8"/>
      <name val="Times New Roman"/>
    </font>
    <font>
      <b/>
      <sz val="8.5"/>
      <color indexed="8"/>
      <name val="MS Sans Serif"/>
    </font>
    <font>
      <sz val="8.5"/>
      <color indexed="8"/>
      <name val="MS Sans Serif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13">
    <xf numFmtId="0" fontId="0" fillId="0" borderId="0" xfId="0"/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 wrapText="1"/>
    </xf>
    <xf numFmtId="0" fontId="9" fillId="0" borderId="8" xfId="0" applyNumberFormat="1" applyFont="1" applyBorder="1" applyAlignment="1">
      <alignment horizontal="left" vertical="top" wrapText="1"/>
    </xf>
    <xf numFmtId="0" fontId="9" fillId="0" borderId="3" xfId="0" applyNumberFormat="1" applyFont="1" applyBorder="1" applyAlignment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</xf>
    <xf numFmtId="0" fontId="0" fillId="0" borderId="0" xfId="0" applyBorder="1"/>
    <xf numFmtId="0" fontId="7" fillId="0" borderId="0" xfId="0" applyFont="1"/>
    <xf numFmtId="0" fontId="4" fillId="0" borderId="0" xfId="0" applyFont="1"/>
    <xf numFmtId="0" fontId="7" fillId="0" borderId="0" xfId="0" applyNumberFormat="1" applyFont="1" applyBorder="1" applyAlignment="1">
      <alignment horizontal="center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4" fillId="0" borderId="4" xfId="0" applyFont="1" applyBorder="1" applyAlignment="1" applyProtection="1">
      <alignment horizontal="center" vertical="top" wrapText="1"/>
    </xf>
    <xf numFmtId="0" fontId="14" fillId="0" borderId="3" xfId="0" applyFont="1" applyBorder="1" applyAlignment="1" applyProtection="1">
      <alignment horizontal="center" vertical="top" wrapText="1"/>
    </xf>
    <xf numFmtId="0" fontId="12" fillId="0" borderId="3" xfId="0" applyFont="1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49" fontId="8" fillId="0" borderId="3" xfId="0" applyNumberFormat="1" applyFont="1" applyBorder="1" applyAlignment="1" applyProtection="1">
      <alignment horizontal="center" vertical="top" wrapText="1"/>
    </xf>
    <xf numFmtId="49" fontId="9" fillId="0" borderId="3" xfId="0" applyNumberFormat="1" applyFont="1" applyBorder="1" applyAlignment="1" applyProtection="1">
      <alignment horizontal="left" vertical="top" wrapText="1"/>
    </xf>
    <xf numFmtId="49" fontId="10" fillId="0" borderId="3" xfId="0" applyNumberFormat="1" applyFont="1" applyBorder="1" applyAlignment="1" applyProtection="1">
      <alignment horizontal="center" vertical="top" wrapText="1"/>
    </xf>
    <xf numFmtId="49" fontId="10" fillId="0" borderId="3" xfId="0" applyNumberFormat="1" applyFont="1" applyBorder="1" applyAlignment="1" applyProtection="1">
      <alignment horizontal="left" vertical="top" wrapText="1"/>
    </xf>
    <xf numFmtId="49" fontId="11" fillId="0" borderId="3" xfId="0" applyNumberFormat="1" applyFont="1" applyBorder="1" applyAlignment="1" applyProtection="1">
      <alignment horizontal="left" vertical="top" wrapText="1"/>
      <protection locked="0"/>
    </xf>
    <xf numFmtId="49" fontId="9" fillId="0" borderId="3" xfId="0" applyNumberFormat="1" applyFont="1" applyBorder="1" applyAlignment="1" applyProtection="1">
      <alignment horizontal="center" vertical="top" wrapText="1"/>
    </xf>
    <xf numFmtId="49" fontId="8" fillId="0" borderId="9" xfId="0" applyNumberFormat="1" applyFont="1" applyBorder="1" applyAlignment="1" applyProtection="1">
      <alignment horizontal="center" vertical="top" wrapText="1"/>
    </xf>
    <xf numFmtId="49" fontId="9" fillId="0" borderId="9" xfId="0" applyNumberFormat="1" applyFont="1" applyBorder="1" applyAlignment="1" applyProtection="1">
      <alignment horizontal="center" vertical="top" wrapText="1"/>
    </xf>
    <xf numFmtId="49" fontId="8" fillId="0" borderId="7" xfId="0" applyNumberFormat="1" applyFont="1" applyBorder="1" applyAlignment="1" applyProtection="1">
      <alignment horizontal="center" vertical="top" wrapText="1"/>
    </xf>
    <xf numFmtId="0" fontId="9" fillId="0" borderId="7" xfId="0" applyNumberFormat="1" applyFont="1" applyBorder="1" applyAlignment="1" applyProtection="1">
      <alignment horizontal="left" vertical="top" wrapText="1"/>
    </xf>
    <xf numFmtId="49" fontId="9" fillId="0" borderId="7" xfId="0" applyNumberFormat="1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165" fontId="9" fillId="0" borderId="3" xfId="0" applyNumberFormat="1" applyFont="1" applyBorder="1" applyAlignment="1" applyProtection="1">
      <alignment horizontal="left" vertical="top" wrapText="1"/>
    </xf>
    <xf numFmtId="49" fontId="11" fillId="0" borderId="3" xfId="0" applyNumberFormat="1" applyFont="1" applyBorder="1" applyAlignment="1" applyProtection="1">
      <alignment horizontal="center" vertical="top" wrapText="1"/>
    </xf>
    <xf numFmtId="165" fontId="9" fillId="0" borderId="7" xfId="0" applyNumberFormat="1" applyFont="1" applyBorder="1" applyAlignment="1" applyProtection="1">
      <alignment horizontal="left" vertical="top" wrapText="1"/>
    </xf>
    <xf numFmtId="165" fontId="10" fillId="0" borderId="3" xfId="0" applyNumberFormat="1" applyFont="1" applyBorder="1" applyAlignment="1" applyProtection="1">
      <alignment horizontal="left" vertical="top" wrapText="1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horizontal="center" vertical="top"/>
    </xf>
    <xf numFmtId="0" fontId="9" fillId="0" borderId="3" xfId="0" applyNumberFormat="1" applyFont="1" applyBorder="1" applyAlignment="1" applyProtection="1">
      <alignment horizontal="left"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/>
    <xf numFmtId="0" fontId="15" fillId="0" borderId="1" xfId="0" applyFont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/>
    <xf numFmtId="0" fontId="15" fillId="0" borderId="0" xfId="0" applyNumberFormat="1" applyFont="1" applyBorder="1" applyAlignment="1">
      <alignment horizontal="center"/>
    </xf>
    <xf numFmtId="165" fontId="9" fillId="0" borderId="9" xfId="0" applyNumberFormat="1" applyFont="1" applyBorder="1" applyAlignment="1" applyProtection="1">
      <alignment horizontal="left" vertical="top" wrapText="1"/>
    </xf>
    <xf numFmtId="49" fontId="3" fillId="0" borderId="9" xfId="0" applyNumberFormat="1" applyFont="1" applyBorder="1" applyAlignment="1" applyProtection="1">
      <alignment horizontal="right" vertical="center" wrapText="1"/>
      <protection locked="0"/>
    </xf>
    <xf numFmtId="14" fontId="9" fillId="0" borderId="3" xfId="0" applyNumberFormat="1" applyFont="1" applyBorder="1" applyAlignment="1">
      <alignment horizontal="left" vertical="top" wrapText="1"/>
    </xf>
    <xf numFmtId="0" fontId="9" fillId="0" borderId="9" xfId="0" applyNumberFormat="1" applyFont="1" applyBorder="1" applyAlignment="1">
      <alignment horizontal="left" vertical="top" wrapText="1"/>
    </xf>
    <xf numFmtId="14" fontId="9" fillId="0" borderId="9" xfId="0" applyNumberFormat="1" applyFont="1" applyBorder="1" applyAlignment="1">
      <alignment horizontal="left" vertical="top" wrapText="1"/>
    </xf>
    <xf numFmtId="0" fontId="9" fillId="2" borderId="3" xfId="0" applyNumberFormat="1" applyFont="1" applyFill="1" applyBorder="1" applyAlignment="1">
      <alignment horizontal="left" vertical="top" wrapText="1"/>
    </xf>
    <xf numFmtId="0" fontId="9" fillId="0" borderId="7" xfId="0" applyNumberFormat="1" applyFont="1" applyBorder="1" applyAlignment="1">
      <alignment vertical="top" wrapText="1"/>
    </xf>
    <xf numFmtId="0" fontId="14" fillId="0" borderId="3" xfId="0" applyFont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8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center" wrapText="1"/>
    </xf>
    <xf numFmtId="49" fontId="8" fillId="0" borderId="7" xfId="0" applyNumberFormat="1" applyFont="1" applyBorder="1" applyAlignment="1" applyProtection="1">
      <alignment horizontal="center" vertical="top" wrapText="1"/>
    </xf>
    <xf numFmtId="49" fontId="8" fillId="0" borderId="8" xfId="0" applyNumberFormat="1" applyFont="1" applyBorder="1" applyAlignment="1" applyProtection="1">
      <alignment horizontal="center" vertical="top" wrapText="1"/>
    </xf>
    <xf numFmtId="49" fontId="9" fillId="0" borderId="7" xfId="0" applyNumberFormat="1" applyFont="1" applyBorder="1" applyAlignment="1" applyProtection="1">
      <alignment horizontal="left" vertical="top" wrapText="1"/>
    </xf>
    <xf numFmtId="49" fontId="9" fillId="0" borderId="8" xfId="0" applyNumberFormat="1" applyFont="1" applyBorder="1" applyAlignment="1" applyProtection="1">
      <alignment horizontal="left" vertical="top" wrapText="1"/>
    </xf>
    <xf numFmtId="49" fontId="9" fillId="0" borderId="7" xfId="0" applyNumberFormat="1" applyFont="1" applyBorder="1" applyAlignment="1" applyProtection="1">
      <alignment horizontal="center" vertical="top" wrapText="1"/>
    </xf>
    <xf numFmtId="49" fontId="9" fillId="0" borderId="8" xfId="0" applyNumberFormat="1" applyFont="1" applyBorder="1" applyAlignment="1" applyProtection="1">
      <alignment horizontal="center" vertical="top" wrapText="1"/>
    </xf>
    <xf numFmtId="0" fontId="14" fillId="0" borderId="7" xfId="0" applyFont="1" applyBorder="1" applyAlignment="1" applyProtection="1">
      <alignment horizontal="center" vertical="top" wrapText="1"/>
    </xf>
    <xf numFmtId="0" fontId="13" fillId="0" borderId="8" xfId="0" applyFont="1" applyBorder="1" applyAlignment="1" applyProtection="1">
      <alignment horizontal="center" vertical="top" wrapText="1"/>
    </xf>
    <xf numFmtId="0" fontId="14" fillId="0" borderId="3" xfId="0" applyFont="1" applyBorder="1" applyAlignment="1" applyProtection="1">
      <alignment horizontal="center" vertical="top" wrapText="1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textRotation="180" wrapText="1"/>
    </xf>
    <xf numFmtId="0" fontId="14" fillId="0" borderId="9" xfId="0" applyFont="1" applyBorder="1" applyAlignment="1" applyProtection="1">
      <alignment horizontal="center" vertical="center" textRotation="180" wrapText="1"/>
    </xf>
    <xf numFmtId="0" fontId="14" fillId="0" borderId="8" xfId="0" applyFont="1" applyBorder="1" applyAlignment="1" applyProtection="1">
      <alignment horizontal="center" vertical="center" textRotation="180" wrapText="1"/>
    </xf>
    <xf numFmtId="0" fontId="14" fillId="0" borderId="3" xfId="0" applyFont="1" applyFill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 wrapText="1"/>
    </xf>
    <xf numFmtId="0" fontId="14" fillId="0" borderId="5" xfId="0" applyFont="1" applyBorder="1" applyAlignment="1" applyProtection="1">
      <alignment horizontal="center" vertical="top" wrapText="1"/>
    </xf>
    <xf numFmtId="164" fontId="14" fillId="0" borderId="4" xfId="0" applyNumberFormat="1" applyFont="1" applyBorder="1" applyAlignment="1" applyProtection="1">
      <alignment horizontal="center" vertical="top" wrapText="1"/>
    </xf>
    <xf numFmtId="164" fontId="14" fillId="0" borderId="6" xfId="0" applyNumberFormat="1" applyFont="1" applyBorder="1" applyAlignment="1" applyProtection="1">
      <alignment horizontal="center" vertical="top" wrapText="1"/>
    </xf>
    <xf numFmtId="164" fontId="14" fillId="0" borderId="5" xfId="0" applyNumberFormat="1" applyFont="1" applyBorder="1" applyAlignment="1" applyProtection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6" fillId="0" borderId="1" xfId="1" applyFont="1" applyBorder="1" applyAlignment="1" applyProtection="1">
      <alignment horizontal="center" vertical="top" wrapText="1"/>
    </xf>
    <xf numFmtId="49" fontId="3" fillId="0" borderId="7" xfId="0" applyNumberFormat="1" applyFont="1" applyBorder="1" applyAlignment="1" applyProtection="1">
      <alignment horizontal="right" vertical="center" wrapText="1"/>
      <protection locked="0"/>
    </xf>
    <xf numFmtId="49" fontId="3" fillId="0" borderId="8" xfId="0" applyNumberFormat="1" applyFont="1" applyBorder="1" applyAlignment="1" applyProtection="1">
      <alignment horizontal="right" vertical="center" wrapText="1"/>
      <protection locked="0"/>
    </xf>
    <xf numFmtId="165" fontId="9" fillId="0" borderId="7" xfId="0" applyNumberFormat="1" applyFont="1" applyBorder="1" applyAlignment="1" applyProtection="1">
      <alignment horizontal="left" vertical="top" wrapText="1"/>
    </xf>
    <xf numFmtId="165" fontId="9" fillId="0" borderId="8" xfId="0" applyNumberFormat="1" applyFont="1" applyBorder="1" applyAlignment="1" applyProtection="1">
      <alignment horizontal="left" vertical="top" wrapText="1"/>
    </xf>
    <xf numFmtId="166" fontId="11" fillId="0" borderId="3" xfId="0" applyNumberFormat="1" applyFont="1" applyFill="1" applyBorder="1" applyAlignment="1" applyProtection="1">
      <alignment horizontal="right" vertical="top"/>
      <protection locked="0"/>
    </xf>
    <xf numFmtId="166" fontId="11" fillId="0" borderId="3" xfId="0" applyNumberFormat="1" applyFont="1" applyBorder="1" applyAlignment="1" applyProtection="1">
      <alignment horizontal="right" vertical="top"/>
      <protection locked="0"/>
    </xf>
    <xf numFmtId="166" fontId="8" fillId="0" borderId="7" xfId="0" applyNumberFormat="1" applyFont="1" applyFill="1" applyBorder="1" applyAlignment="1" applyProtection="1">
      <alignment horizontal="right" vertical="top"/>
      <protection locked="0"/>
    </xf>
    <xf numFmtId="166" fontId="9" fillId="0" borderId="7" xfId="0" applyNumberFormat="1" applyFont="1" applyFill="1" applyBorder="1" applyAlignment="1" applyProtection="1">
      <alignment horizontal="right" vertical="top"/>
      <protection locked="0"/>
    </xf>
    <xf numFmtId="166" fontId="8" fillId="0" borderId="7" xfId="0" applyNumberFormat="1" applyFont="1" applyBorder="1" applyAlignment="1" applyProtection="1">
      <alignment horizontal="right" vertical="top"/>
      <protection locked="0"/>
    </xf>
    <xf numFmtId="166" fontId="8" fillId="0" borderId="8" xfId="0" applyNumberFormat="1" applyFont="1" applyFill="1" applyBorder="1" applyAlignment="1" applyProtection="1">
      <alignment horizontal="right" vertical="top"/>
      <protection locked="0"/>
    </xf>
    <xf numFmtId="166" fontId="9" fillId="0" borderId="8" xfId="0" applyNumberFormat="1" applyFont="1" applyFill="1" applyBorder="1" applyAlignment="1" applyProtection="1">
      <alignment horizontal="right" vertical="top"/>
      <protection locked="0"/>
    </xf>
    <xf numFmtId="166" fontId="8" fillId="0" borderId="8" xfId="0" applyNumberFormat="1" applyFont="1" applyBorder="1" applyAlignment="1" applyProtection="1">
      <alignment horizontal="right" vertical="top"/>
      <protection locked="0"/>
    </xf>
    <xf numFmtId="166" fontId="8" fillId="0" borderId="3" xfId="0" applyNumberFormat="1" applyFont="1" applyFill="1" applyBorder="1" applyAlignment="1" applyProtection="1">
      <alignment horizontal="right" vertical="top"/>
      <protection locked="0"/>
    </xf>
    <xf numFmtId="166" fontId="9" fillId="0" borderId="3" xfId="0" applyNumberFormat="1" applyFont="1" applyBorder="1" applyAlignment="1" applyProtection="1">
      <alignment horizontal="right" vertical="top"/>
      <protection locked="0"/>
    </xf>
    <xf numFmtId="166" fontId="8" fillId="0" borderId="3" xfId="0" applyNumberFormat="1" applyFont="1" applyBorder="1" applyAlignment="1" applyProtection="1">
      <alignment horizontal="right" vertical="top"/>
      <protection locked="0"/>
    </xf>
    <xf numFmtId="166" fontId="8" fillId="0" borderId="7" xfId="0" applyNumberFormat="1" applyFont="1" applyFill="1" applyBorder="1" applyAlignment="1" applyProtection="1">
      <alignment horizontal="right" vertical="top"/>
      <protection locked="0"/>
    </xf>
    <xf numFmtId="166" fontId="8" fillId="0" borderId="7" xfId="0" applyNumberFormat="1" applyFont="1" applyBorder="1" applyAlignment="1" applyProtection="1">
      <alignment horizontal="center" vertical="top"/>
      <protection locked="0"/>
    </xf>
    <xf numFmtId="166" fontId="8" fillId="0" borderId="7" xfId="0" applyNumberFormat="1" applyFont="1" applyBorder="1" applyAlignment="1" applyProtection="1">
      <alignment horizontal="right" vertical="top"/>
      <protection locked="0"/>
    </xf>
    <xf numFmtId="166" fontId="8" fillId="0" borderId="9" xfId="0" applyNumberFormat="1" applyFont="1" applyFill="1" applyBorder="1" applyAlignment="1" applyProtection="1">
      <alignment horizontal="right" vertical="top"/>
      <protection locked="0"/>
    </xf>
    <xf numFmtId="166" fontId="8" fillId="0" borderId="9" xfId="0" applyNumberFormat="1" applyFont="1" applyBorder="1" applyAlignment="1" applyProtection="1">
      <alignment horizontal="right" vertical="top"/>
      <protection locked="0"/>
    </xf>
    <xf numFmtId="166" fontId="8" fillId="0" borderId="7" xfId="0" applyNumberFormat="1" applyFont="1" applyFill="1" applyBorder="1" applyAlignment="1" applyProtection="1">
      <alignment horizontal="center" vertical="top"/>
      <protection locked="0"/>
    </xf>
    <xf numFmtId="166" fontId="8" fillId="0" borderId="7" xfId="0" applyNumberFormat="1" applyFont="1" applyBorder="1" applyAlignment="1" applyProtection="1">
      <alignment horizontal="center" vertical="top"/>
      <protection locked="0"/>
    </xf>
    <xf numFmtId="166" fontId="8" fillId="0" borderId="8" xfId="0" applyNumberFormat="1" applyFont="1" applyFill="1" applyBorder="1" applyAlignment="1" applyProtection="1">
      <alignment horizontal="center" vertical="top"/>
      <protection locked="0"/>
    </xf>
    <xf numFmtId="166" fontId="8" fillId="0" borderId="8" xfId="0" applyNumberFormat="1" applyFont="1" applyBorder="1" applyAlignment="1" applyProtection="1">
      <alignment horizontal="center" vertical="top"/>
      <protection locked="0"/>
    </xf>
    <xf numFmtId="166" fontId="8" fillId="0" borderId="7" xfId="0" applyNumberFormat="1" applyFont="1" applyFill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49"/>
  <sheetViews>
    <sheetView showGridLines="0" tabSelected="1" topLeftCell="L5" zoomScale="70" zoomScaleNormal="70" zoomScaleSheetLayoutView="50" workbookViewId="0">
      <selection activeCell="N7" sqref="N7"/>
    </sheetView>
  </sheetViews>
  <sheetFormatPr defaultRowHeight="10.5" customHeight="1" x14ac:dyDescent="0.2"/>
  <cols>
    <col min="1" max="1" width="7.7109375" style="18" customWidth="1"/>
    <col min="2" max="2" width="45.28515625" style="18" customWidth="1"/>
    <col min="3" max="3" width="14.28515625" style="18" customWidth="1"/>
    <col min="4" max="4" width="16.28515625" style="18" customWidth="1"/>
    <col min="5" max="5" width="25.28515625" style="18" customWidth="1"/>
    <col min="6" max="6" width="11.7109375" style="18" customWidth="1"/>
    <col min="7" max="7" width="13.7109375" style="18" customWidth="1"/>
    <col min="8" max="8" width="24.42578125" style="18" customWidth="1"/>
    <col min="9" max="9" width="12.7109375" style="18" customWidth="1"/>
    <col min="10" max="10" width="14.140625" style="18" customWidth="1"/>
    <col min="11" max="11" width="29.85546875" style="18" customWidth="1"/>
    <col min="12" max="12" width="12.28515625" style="18" customWidth="1"/>
    <col min="13" max="13" width="14.140625" style="18" customWidth="1"/>
    <col min="14" max="14" width="16.140625" style="18" customWidth="1"/>
    <col min="15" max="15" width="15.28515625" style="18" customWidth="1"/>
    <col min="16" max="16" width="15.7109375" style="19" customWidth="1"/>
    <col min="17" max="17" width="15.7109375" style="18" customWidth="1"/>
    <col min="18" max="18" width="16.5703125" style="18" customWidth="1"/>
    <col min="19" max="19" width="17.7109375" style="18" customWidth="1"/>
    <col min="20" max="20" width="7.140625" customWidth="1"/>
  </cols>
  <sheetData>
    <row r="1" spans="1:20" s="11" customFormat="1" ht="40.5" customHeight="1" x14ac:dyDescent="0.3">
      <c r="A1" s="62" t="s">
        <v>196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0"/>
    </row>
    <row r="2" spans="1:20" ht="20.25" customHeight="1" x14ac:dyDescent="0.2">
      <c r="A2" s="87" t="s">
        <v>195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3"/>
    </row>
    <row r="3" spans="1:20" s="13" customFormat="1" ht="28.15" customHeight="1" x14ac:dyDescent="0.2">
      <c r="A3" s="71" t="s">
        <v>0</v>
      </c>
      <c r="B3" s="71"/>
      <c r="C3" s="71"/>
      <c r="D3" s="20" t="s">
        <v>1</v>
      </c>
      <c r="E3" s="81" t="s">
        <v>2</v>
      </c>
      <c r="F3" s="82"/>
      <c r="G3" s="82"/>
      <c r="H3" s="82"/>
      <c r="I3" s="82"/>
      <c r="J3" s="82"/>
      <c r="K3" s="82"/>
      <c r="L3" s="82"/>
      <c r="M3" s="83" t="s">
        <v>14</v>
      </c>
      <c r="N3" s="78" t="s">
        <v>204</v>
      </c>
      <c r="O3" s="79"/>
      <c r="P3" s="79"/>
      <c r="Q3" s="79"/>
      <c r="R3" s="79"/>
      <c r="S3" s="79"/>
      <c r="T3" s="74" t="s">
        <v>3</v>
      </c>
    </row>
    <row r="4" spans="1:20" s="13" customFormat="1" ht="39.75" customHeight="1" x14ac:dyDescent="0.2">
      <c r="A4" s="71"/>
      <c r="B4" s="71"/>
      <c r="C4" s="71"/>
      <c r="D4" s="69" t="s">
        <v>4</v>
      </c>
      <c r="E4" s="78" t="s">
        <v>5</v>
      </c>
      <c r="F4" s="79"/>
      <c r="G4" s="80"/>
      <c r="H4" s="78" t="s">
        <v>6</v>
      </c>
      <c r="I4" s="79"/>
      <c r="J4" s="80"/>
      <c r="K4" s="78" t="s">
        <v>7</v>
      </c>
      <c r="L4" s="79"/>
      <c r="M4" s="80"/>
      <c r="N4" s="78" t="s">
        <v>197</v>
      </c>
      <c r="O4" s="80"/>
      <c r="P4" s="77" t="s">
        <v>198</v>
      </c>
      <c r="Q4" s="71" t="s">
        <v>199</v>
      </c>
      <c r="R4" s="78" t="s">
        <v>8</v>
      </c>
      <c r="S4" s="79"/>
      <c r="T4" s="75"/>
    </row>
    <row r="5" spans="1:20" s="13" customFormat="1" ht="80.25" customHeight="1" x14ac:dyDescent="0.2">
      <c r="A5" s="71"/>
      <c r="B5" s="71"/>
      <c r="C5" s="71"/>
      <c r="D5" s="70"/>
      <c r="E5" s="21" t="s">
        <v>9</v>
      </c>
      <c r="F5" s="21" t="s">
        <v>10</v>
      </c>
      <c r="G5" s="21" t="s">
        <v>11</v>
      </c>
      <c r="H5" s="21" t="s">
        <v>9</v>
      </c>
      <c r="I5" s="21" t="s">
        <v>10</v>
      </c>
      <c r="J5" s="21" t="s">
        <v>11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  <c r="P5" s="77"/>
      <c r="Q5" s="71"/>
      <c r="R5" s="59" t="s">
        <v>200</v>
      </c>
      <c r="S5" s="59" t="s">
        <v>201</v>
      </c>
      <c r="T5" s="76"/>
    </row>
    <row r="6" spans="1:20" s="12" customFormat="1" ht="13.9" customHeight="1" x14ac:dyDescent="0.2">
      <c r="A6" s="22" t="s">
        <v>15</v>
      </c>
      <c r="B6" s="23" t="s">
        <v>16</v>
      </c>
      <c r="C6" s="23" t="s">
        <v>17</v>
      </c>
      <c r="D6" s="23" t="s">
        <v>18</v>
      </c>
      <c r="E6" s="22" t="s">
        <v>19</v>
      </c>
      <c r="F6" s="22" t="s">
        <v>20</v>
      </c>
      <c r="G6" s="22" t="s">
        <v>21</v>
      </c>
      <c r="H6" s="22" t="s">
        <v>22</v>
      </c>
      <c r="I6" s="22" t="s">
        <v>23</v>
      </c>
      <c r="J6" s="22" t="s">
        <v>24</v>
      </c>
      <c r="K6" s="22" t="s">
        <v>25</v>
      </c>
      <c r="L6" s="22" t="s">
        <v>26</v>
      </c>
      <c r="M6" s="22" t="s">
        <v>27</v>
      </c>
      <c r="N6" s="22" t="s">
        <v>28</v>
      </c>
      <c r="O6" s="22" t="s">
        <v>29</v>
      </c>
      <c r="P6" s="24" t="s">
        <v>30</v>
      </c>
      <c r="Q6" s="22" t="s">
        <v>31</v>
      </c>
      <c r="R6" s="22" t="s">
        <v>32</v>
      </c>
      <c r="S6" s="22" t="s">
        <v>33</v>
      </c>
      <c r="T6" s="8" t="s">
        <v>34</v>
      </c>
    </row>
    <row r="7" spans="1:20" ht="15.75" x14ac:dyDescent="0.2">
      <c r="A7" s="25" t="s">
        <v>35</v>
      </c>
      <c r="B7" s="26" t="s">
        <v>113</v>
      </c>
      <c r="C7" s="27" t="s">
        <v>36</v>
      </c>
      <c r="D7" s="27"/>
      <c r="E7" s="28"/>
      <c r="F7" s="28"/>
      <c r="G7" s="28"/>
      <c r="H7" s="29"/>
      <c r="I7" s="29"/>
      <c r="J7" s="29"/>
      <c r="K7" s="29"/>
      <c r="L7" s="29"/>
      <c r="M7" s="29"/>
      <c r="N7" s="92">
        <f t="shared" ref="N7" si="0">N8+N37+N38+N42</f>
        <v>21562.46</v>
      </c>
      <c r="O7" s="93">
        <f>O8+O38</f>
        <v>18353.46</v>
      </c>
      <c r="P7" s="93">
        <f>P8+P38</f>
        <v>18639.7</v>
      </c>
      <c r="Q7" s="93">
        <f>Q8+Q38</f>
        <v>19646.2</v>
      </c>
      <c r="R7" s="93">
        <f t="shared" ref="R7:S7" si="1">R8+R38</f>
        <v>20538.500000000004</v>
      </c>
      <c r="S7" s="93">
        <f t="shared" si="1"/>
        <v>20660.099999999999</v>
      </c>
      <c r="T7" s="1"/>
    </row>
    <row r="8" spans="1:20" ht="78.75" x14ac:dyDescent="0.2">
      <c r="A8" s="25" t="s">
        <v>37</v>
      </c>
      <c r="B8" s="26" t="s">
        <v>112</v>
      </c>
      <c r="C8" s="27" t="s">
        <v>38</v>
      </c>
      <c r="D8" s="27"/>
      <c r="E8" s="28"/>
      <c r="F8" s="28"/>
      <c r="G8" s="28"/>
      <c r="H8" s="29"/>
      <c r="I8" s="29"/>
      <c r="J8" s="29"/>
      <c r="K8" s="29"/>
      <c r="L8" s="29"/>
      <c r="M8" s="29"/>
      <c r="N8" s="92">
        <f t="shared" ref="N8" si="2">SUM(N9:N36,)</f>
        <v>21462.559999999998</v>
      </c>
      <c r="O8" s="93">
        <f>O9+O11+O12+O13+O15+O17+O18+O20+O22+O23+O25+O26+O28+O30+O31+O32+O33+O34+O36</f>
        <v>18253.559999999998</v>
      </c>
      <c r="P8" s="93">
        <f>P9+P11+P12+P13+P15+P17+P18+P20+P22+P23+P25+P26+P28+P30+P31+P32+P33+P34+P36</f>
        <v>18537.25</v>
      </c>
      <c r="Q8" s="93">
        <f>Q9+Q11+Q12+Q13+Q15+Q17+Q18+Q20+Q22+Q23+Q25+Q26+Q28+Q30+Q31+Q32+Q33+Q34+Q36</f>
        <v>19538.2</v>
      </c>
      <c r="R8" s="93">
        <f t="shared" ref="R8:S8" si="3">R9+R11+R12+R13+R15+R17+R18+R20+R22+R23+R25+R26+R28+R30+R31+R32+R33+R34+R36</f>
        <v>20425.100000000002</v>
      </c>
      <c r="S8" s="93">
        <f t="shared" si="3"/>
        <v>20541</v>
      </c>
      <c r="T8" s="1"/>
    </row>
    <row r="9" spans="1:20" ht="156" customHeight="1" x14ac:dyDescent="0.2">
      <c r="A9" s="63" t="s">
        <v>39</v>
      </c>
      <c r="B9" s="65" t="s">
        <v>40</v>
      </c>
      <c r="C9" s="67" t="s">
        <v>41</v>
      </c>
      <c r="D9" s="67" t="s">
        <v>42</v>
      </c>
      <c r="E9" s="4" t="s">
        <v>117</v>
      </c>
      <c r="F9" s="4" t="s">
        <v>118</v>
      </c>
      <c r="G9" s="4" t="s">
        <v>119</v>
      </c>
      <c r="H9" s="5" t="s">
        <v>122</v>
      </c>
      <c r="I9" s="6" t="s">
        <v>123</v>
      </c>
      <c r="J9" s="4" t="s">
        <v>124</v>
      </c>
      <c r="K9" s="5" t="s">
        <v>168</v>
      </c>
      <c r="L9" s="5" t="s">
        <v>169</v>
      </c>
      <c r="M9" s="54" t="s">
        <v>170</v>
      </c>
      <c r="N9" s="94">
        <v>9113.5</v>
      </c>
      <c r="O9" s="95">
        <v>8593.9699999999993</v>
      </c>
      <c r="P9" s="96">
        <v>7819.3</v>
      </c>
      <c r="Q9" s="96">
        <v>8241.5</v>
      </c>
      <c r="R9" s="96">
        <v>8563.6</v>
      </c>
      <c r="S9" s="96">
        <v>9086.2999999999993</v>
      </c>
      <c r="T9" s="72"/>
    </row>
    <row r="10" spans="1:20" ht="217.5" customHeight="1" x14ac:dyDescent="0.2">
      <c r="A10" s="64"/>
      <c r="B10" s="66"/>
      <c r="C10" s="68"/>
      <c r="D10" s="68"/>
      <c r="E10" s="5" t="s">
        <v>120</v>
      </c>
      <c r="F10" s="5" t="s">
        <v>118</v>
      </c>
      <c r="G10" s="5" t="s">
        <v>121</v>
      </c>
      <c r="H10" s="5"/>
      <c r="I10" s="6"/>
      <c r="J10" s="6"/>
      <c r="K10" s="5" t="s">
        <v>171</v>
      </c>
      <c r="L10" s="5" t="s">
        <v>172</v>
      </c>
      <c r="M10" s="54" t="s">
        <v>170</v>
      </c>
      <c r="N10" s="97"/>
      <c r="O10" s="98"/>
      <c r="P10" s="99"/>
      <c r="Q10" s="99">
        <f t="shared" ref="Q10" si="4">P10*1.054</f>
        <v>0</v>
      </c>
      <c r="R10" s="99">
        <f t="shared" ref="R10:S10" si="5">Q10*1.05</f>
        <v>0</v>
      </c>
      <c r="S10" s="99">
        <f t="shared" si="5"/>
        <v>0</v>
      </c>
      <c r="T10" s="73"/>
    </row>
    <row r="11" spans="1:20" ht="141" customHeight="1" x14ac:dyDescent="0.2">
      <c r="A11" s="25" t="s">
        <v>153</v>
      </c>
      <c r="B11" s="45" t="s">
        <v>157</v>
      </c>
      <c r="C11" s="30" t="s">
        <v>152</v>
      </c>
      <c r="D11" s="30" t="s">
        <v>154</v>
      </c>
      <c r="E11" s="5" t="s">
        <v>117</v>
      </c>
      <c r="F11" s="5" t="s">
        <v>125</v>
      </c>
      <c r="G11" s="5" t="s">
        <v>119</v>
      </c>
      <c r="H11" s="5"/>
      <c r="I11" s="6"/>
      <c r="J11" s="6"/>
      <c r="K11" s="5" t="s">
        <v>173</v>
      </c>
      <c r="L11" s="55" t="s">
        <v>169</v>
      </c>
      <c r="M11" s="56" t="s">
        <v>170</v>
      </c>
      <c r="N11" s="100">
        <v>151.6</v>
      </c>
      <c r="O11" s="101">
        <v>150.47999999999999</v>
      </c>
      <c r="P11" s="102">
        <v>164.8</v>
      </c>
      <c r="Q11" s="102">
        <v>173.6</v>
      </c>
      <c r="R11" s="102">
        <v>182.3</v>
      </c>
      <c r="S11" s="102">
        <v>191.4</v>
      </c>
      <c r="T11" s="17"/>
    </row>
    <row r="12" spans="1:20" ht="210" customHeight="1" x14ac:dyDescent="0.2">
      <c r="A12" s="33" t="s">
        <v>46</v>
      </c>
      <c r="B12" s="34" t="s">
        <v>115</v>
      </c>
      <c r="C12" s="35" t="s">
        <v>114</v>
      </c>
      <c r="D12" s="35" t="s">
        <v>116</v>
      </c>
      <c r="E12" s="5" t="s">
        <v>117</v>
      </c>
      <c r="F12" s="5" t="s">
        <v>125</v>
      </c>
      <c r="G12" s="5" t="s">
        <v>119</v>
      </c>
      <c r="H12" s="6"/>
      <c r="I12" s="6"/>
      <c r="J12" s="6"/>
      <c r="K12" s="16"/>
      <c r="L12" s="5"/>
      <c r="M12" s="5"/>
      <c r="N12" s="103">
        <v>51.9</v>
      </c>
      <c r="O12" s="104">
        <v>51.9</v>
      </c>
      <c r="P12" s="105">
        <v>0</v>
      </c>
      <c r="Q12" s="105">
        <v>0</v>
      </c>
      <c r="R12" s="105">
        <v>0</v>
      </c>
      <c r="S12" s="105">
        <v>0</v>
      </c>
      <c r="T12" s="7"/>
    </row>
    <row r="13" spans="1:20" ht="145.5" customHeight="1" x14ac:dyDescent="0.2">
      <c r="A13" s="63" t="s">
        <v>55</v>
      </c>
      <c r="B13" s="65" t="s">
        <v>43</v>
      </c>
      <c r="C13" s="67" t="s">
        <v>44</v>
      </c>
      <c r="D13" s="67" t="s">
        <v>45</v>
      </c>
      <c r="E13" s="5" t="s">
        <v>117</v>
      </c>
      <c r="F13" s="5" t="s">
        <v>125</v>
      </c>
      <c r="G13" s="5" t="s">
        <v>119</v>
      </c>
      <c r="H13" s="6"/>
      <c r="I13" s="6"/>
      <c r="J13" s="6"/>
      <c r="K13" s="55" t="s">
        <v>168</v>
      </c>
      <c r="L13" s="55" t="s">
        <v>174</v>
      </c>
      <c r="M13" s="56" t="s">
        <v>170</v>
      </c>
      <c r="N13" s="94">
        <v>240</v>
      </c>
      <c r="O13" s="96">
        <v>237.36</v>
      </c>
      <c r="P13" s="96">
        <v>50</v>
      </c>
      <c r="Q13" s="96">
        <f t="shared" ref="Q13:Q16" si="6">P13*1.054</f>
        <v>52.7</v>
      </c>
      <c r="R13" s="96">
        <v>55.3</v>
      </c>
      <c r="S13" s="96">
        <v>58.1</v>
      </c>
      <c r="T13" s="72"/>
    </row>
    <row r="14" spans="1:20" ht="145.5" customHeight="1" x14ac:dyDescent="0.2">
      <c r="A14" s="64"/>
      <c r="B14" s="66"/>
      <c r="C14" s="68"/>
      <c r="D14" s="68"/>
      <c r="E14" s="36" t="s">
        <v>128</v>
      </c>
      <c r="F14" s="37" t="s">
        <v>129</v>
      </c>
      <c r="G14" s="37" t="s">
        <v>130</v>
      </c>
      <c r="H14" s="6"/>
      <c r="I14" s="6"/>
      <c r="J14" s="6"/>
      <c r="K14" s="6"/>
      <c r="L14" s="6"/>
      <c r="M14" s="6"/>
      <c r="N14" s="97"/>
      <c r="O14" s="99"/>
      <c r="P14" s="99"/>
      <c r="Q14" s="99">
        <f t="shared" si="6"/>
        <v>0</v>
      </c>
      <c r="R14" s="99">
        <f t="shared" ref="R14:S16" si="7">Q14*1.05</f>
        <v>0</v>
      </c>
      <c r="S14" s="99">
        <f t="shared" si="7"/>
        <v>0</v>
      </c>
      <c r="T14" s="73"/>
    </row>
    <row r="15" spans="1:20" ht="178.5" customHeight="1" x14ac:dyDescent="0.2">
      <c r="A15" s="63" t="s">
        <v>59</v>
      </c>
      <c r="B15" s="65" t="s">
        <v>47</v>
      </c>
      <c r="C15" s="67" t="s">
        <v>48</v>
      </c>
      <c r="D15" s="67" t="s">
        <v>49</v>
      </c>
      <c r="E15" s="5" t="s">
        <v>117</v>
      </c>
      <c r="F15" s="5" t="s">
        <v>126</v>
      </c>
      <c r="G15" s="5" t="s">
        <v>119</v>
      </c>
      <c r="H15" s="6"/>
      <c r="I15" s="6"/>
      <c r="J15" s="6"/>
      <c r="K15" s="5" t="s">
        <v>175</v>
      </c>
      <c r="L15" s="5" t="s">
        <v>174</v>
      </c>
      <c r="M15" s="54" t="s">
        <v>170</v>
      </c>
      <c r="N15" s="94">
        <v>356.8</v>
      </c>
      <c r="O15" s="96">
        <v>257.3</v>
      </c>
      <c r="P15" s="96">
        <v>390</v>
      </c>
      <c r="Q15" s="96">
        <v>411.1</v>
      </c>
      <c r="R15" s="96">
        <v>431.7</v>
      </c>
      <c r="S15" s="96">
        <v>453.3</v>
      </c>
      <c r="T15" s="88"/>
    </row>
    <row r="16" spans="1:20" ht="146.1" customHeight="1" x14ac:dyDescent="0.2">
      <c r="A16" s="64"/>
      <c r="B16" s="66"/>
      <c r="C16" s="68"/>
      <c r="D16" s="68"/>
      <c r="E16" s="5"/>
      <c r="F16" s="5"/>
      <c r="G16" s="5"/>
      <c r="H16" s="6"/>
      <c r="I16" s="6"/>
      <c r="J16" s="6"/>
      <c r="K16" s="60" t="s">
        <v>202</v>
      </c>
      <c r="L16" s="5"/>
      <c r="M16" s="54" t="s">
        <v>203</v>
      </c>
      <c r="N16" s="97"/>
      <c r="O16" s="99"/>
      <c r="P16" s="99"/>
      <c r="Q16" s="99">
        <f t="shared" si="6"/>
        <v>0</v>
      </c>
      <c r="R16" s="99">
        <f t="shared" si="7"/>
        <v>0</v>
      </c>
      <c r="S16" s="99">
        <f t="shared" si="7"/>
        <v>0</v>
      </c>
      <c r="T16" s="89"/>
    </row>
    <row r="17" spans="1:20" ht="99" customHeight="1" x14ac:dyDescent="0.2">
      <c r="A17" s="25" t="s">
        <v>66</v>
      </c>
      <c r="B17" s="26" t="s">
        <v>50</v>
      </c>
      <c r="C17" s="30" t="s">
        <v>51</v>
      </c>
      <c r="D17" s="30" t="s">
        <v>45</v>
      </c>
      <c r="E17" s="5" t="s">
        <v>117</v>
      </c>
      <c r="F17" s="5" t="s">
        <v>126</v>
      </c>
      <c r="G17" s="5" t="s">
        <v>119</v>
      </c>
      <c r="H17" s="6"/>
      <c r="I17" s="6"/>
      <c r="J17" s="6"/>
      <c r="K17" s="16"/>
      <c r="L17" s="5"/>
      <c r="M17" s="5"/>
      <c r="N17" s="100">
        <v>3126.7</v>
      </c>
      <c r="O17" s="100">
        <v>2199.23</v>
      </c>
      <c r="P17" s="102">
        <v>1370.4</v>
      </c>
      <c r="Q17" s="102">
        <v>1444.4</v>
      </c>
      <c r="R17" s="102">
        <v>1516.6</v>
      </c>
      <c r="S17" s="102">
        <v>1592.4</v>
      </c>
      <c r="T17" s="2"/>
    </row>
    <row r="18" spans="1:20" ht="141.75" x14ac:dyDescent="0.2">
      <c r="A18" s="63" t="s">
        <v>70</v>
      </c>
      <c r="B18" s="65" t="s">
        <v>52</v>
      </c>
      <c r="C18" s="67" t="s">
        <v>53</v>
      </c>
      <c r="D18" s="67" t="s">
        <v>54</v>
      </c>
      <c r="E18" s="5" t="s">
        <v>117</v>
      </c>
      <c r="F18" s="5" t="s">
        <v>126</v>
      </c>
      <c r="G18" s="5" t="s">
        <v>119</v>
      </c>
      <c r="H18" s="6"/>
      <c r="I18" s="6"/>
      <c r="J18" s="6"/>
      <c r="K18" s="5" t="s">
        <v>176</v>
      </c>
      <c r="L18" s="5"/>
      <c r="M18" s="54" t="s">
        <v>177</v>
      </c>
      <c r="N18" s="94">
        <v>2514.56</v>
      </c>
      <c r="O18" s="96">
        <v>1282.73</v>
      </c>
      <c r="P18" s="96">
        <v>1469.86</v>
      </c>
      <c r="Q18" s="96">
        <v>1549.2</v>
      </c>
      <c r="R18" s="96">
        <v>1626.7</v>
      </c>
      <c r="S18" s="96">
        <v>1708</v>
      </c>
      <c r="T18" s="88"/>
    </row>
    <row r="19" spans="1:20" ht="105" hidden="1" customHeight="1" x14ac:dyDescent="0.2">
      <c r="A19" s="64"/>
      <c r="B19" s="66"/>
      <c r="C19" s="68"/>
      <c r="D19" s="68"/>
      <c r="E19" s="5"/>
      <c r="F19" s="5"/>
      <c r="G19" s="5"/>
      <c r="H19" s="6"/>
      <c r="I19" s="6"/>
      <c r="J19" s="6"/>
      <c r="K19" s="60"/>
      <c r="L19" s="5"/>
      <c r="M19" s="54"/>
      <c r="N19" s="97"/>
      <c r="O19" s="99"/>
      <c r="P19" s="99"/>
      <c r="Q19" s="99">
        <f t="shared" ref="Q19:Q21" si="8">P19*1.054</f>
        <v>0</v>
      </c>
      <c r="R19" s="99"/>
      <c r="S19" s="99"/>
      <c r="T19" s="89"/>
    </row>
    <row r="20" spans="1:20" ht="213" customHeight="1" x14ac:dyDescent="0.2">
      <c r="A20" s="63" t="s">
        <v>74</v>
      </c>
      <c r="B20" s="90" t="s">
        <v>56</v>
      </c>
      <c r="C20" s="67" t="s">
        <v>57</v>
      </c>
      <c r="D20" s="67" t="s">
        <v>58</v>
      </c>
      <c r="E20" s="5" t="s">
        <v>117</v>
      </c>
      <c r="F20" s="5" t="s">
        <v>126</v>
      </c>
      <c r="G20" s="5" t="s">
        <v>119</v>
      </c>
      <c r="H20" s="6"/>
      <c r="I20" s="6"/>
      <c r="J20" s="6"/>
      <c r="K20" s="5" t="s">
        <v>179</v>
      </c>
      <c r="L20" s="5"/>
      <c r="M20" s="54" t="s">
        <v>180</v>
      </c>
      <c r="N20" s="94">
        <v>150</v>
      </c>
      <c r="O20" s="96">
        <v>120.47</v>
      </c>
      <c r="P20" s="96">
        <v>2189.9899999999998</v>
      </c>
      <c r="Q20" s="96">
        <v>2308.1999999999998</v>
      </c>
      <c r="R20" s="96">
        <v>2423.6</v>
      </c>
      <c r="S20" s="96">
        <v>2544.8000000000002</v>
      </c>
      <c r="T20" s="72"/>
    </row>
    <row r="21" spans="1:20" ht="174" customHeight="1" x14ac:dyDescent="0.2">
      <c r="A21" s="64"/>
      <c r="B21" s="91"/>
      <c r="C21" s="68"/>
      <c r="D21" s="68"/>
      <c r="E21" s="5"/>
      <c r="F21" s="5"/>
      <c r="G21" s="5"/>
      <c r="H21" s="6"/>
      <c r="I21" s="6"/>
      <c r="J21" s="6"/>
      <c r="K21" s="5" t="s">
        <v>178</v>
      </c>
      <c r="L21" s="5"/>
      <c r="M21" s="54" t="s">
        <v>177</v>
      </c>
      <c r="N21" s="97"/>
      <c r="O21" s="99"/>
      <c r="P21" s="99"/>
      <c r="Q21" s="99">
        <f t="shared" si="8"/>
        <v>0</v>
      </c>
      <c r="R21" s="99">
        <f t="shared" ref="R21:S21" si="9">Q21*1.05</f>
        <v>0</v>
      </c>
      <c r="S21" s="99">
        <f t="shared" si="9"/>
        <v>0</v>
      </c>
      <c r="T21" s="73"/>
    </row>
    <row r="22" spans="1:20" ht="157.5" x14ac:dyDescent="0.2">
      <c r="A22" s="25" t="s">
        <v>78</v>
      </c>
      <c r="B22" s="38" t="s">
        <v>60</v>
      </c>
      <c r="C22" s="30" t="s">
        <v>61</v>
      </c>
      <c r="D22" s="30" t="s">
        <v>62</v>
      </c>
      <c r="E22" s="5" t="s">
        <v>117</v>
      </c>
      <c r="F22" s="5" t="s">
        <v>126</v>
      </c>
      <c r="G22" s="5" t="s">
        <v>119</v>
      </c>
      <c r="H22" s="6"/>
      <c r="I22" s="6"/>
      <c r="J22" s="6"/>
      <c r="K22" s="55" t="s">
        <v>176</v>
      </c>
      <c r="L22" s="55"/>
      <c r="M22" s="55" t="s">
        <v>177</v>
      </c>
      <c r="N22" s="100">
        <v>11.9</v>
      </c>
      <c r="O22" s="102">
        <v>11.81</v>
      </c>
      <c r="P22" s="102">
        <v>17.7</v>
      </c>
      <c r="Q22" s="102">
        <v>18.7</v>
      </c>
      <c r="R22" s="102">
        <v>19.600000000000001</v>
      </c>
      <c r="S22" s="102">
        <v>20.6</v>
      </c>
      <c r="T22" s="2"/>
    </row>
    <row r="23" spans="1:20" ht="190.5" customHeight="1" x14ac:dyDescent="0.2">
      <c r="A23" s="63" t="s">
        <v>156</v>
      </c>
      <c r="B23" s="90" t="s">
        <v>158</v>
      </c>
      <c r="C23" s="67" t="s">
        <v>155</v>
      </c>
      <c r="D23" s="67" t="s">
        <v>164</v>
      </c>
      <c r="E23" s="5" t="s">
        <v>117</v>
      </c>
      <c r="F23" s="5" t="s">
        <v>126</v>
      </c>
      <c r="G23" s="5" t="s">
        <v>119</v>
      </c>
      <c r="H23" s="6" t="s">
        <v>161</v>
      </c>
      <c r="I23" s="6" t="s">
        <v>162</v>
      </c>
      <c r="J23" s="6" t="s">
        <v>163</v>
      </c>
      <c r="K23" s="5" t="s">
        <v>181</v>
      </c>
      <c r="L23" s="5"/>
      <c r="M23" s="5" t="s">
        <v>177</v>
      </c>
      <c r="N23" s="94">
        <v>100</v>
      </c>
      <c r="O23" s="96">
        <v>73.33</v>
      </c>
      <c r="P23" s="96">
        <v>103</v>
      </c>
      <c r="Q23" s="96">
        <v>108.6</v>
      </c>
      <c r="R23" s="96">
        <v>114</v>
      </c>
      <c r="S23" s="96">
        <v>119.7</v>
      </c>
      <c r="T23" s="88"/>
    </row>
    <row r="24" spans="1:20" ht="63" x14ac:dyDescent="0.2">
      <c r="A24" s="64"/>
      <c r="B24" s="91"/>
      <c r="C24" s="68"/>
      <c r="D24" s="68"/>
      <c r="E24" s="5" t="s">
        <v>159</v>
      </c>
      <c r="F24" s="5" t="s">
        <v>127</v>
      </c>
      <c r="G24" s="5" t="s">
        <v>160</v>
      </c>
      <c r="H24" s="6"/>
      <c r="I24" s="6"/>
      <c r="J24" s="6"/>
      <c r="K24" s="16"/>
      <c r="L24" s="5"/>
      <c r="M24" s="5"/>
      <c r="N24" s="97"/>
      <c r="O24" s="99"/>
      <c r="P24" s="99"/>
      <c r="Q24" s="99">
        <f t="shared" ref="Q24" si="10">P24*1.054</f>
        <v>0</v>
      </c>
      <c r="R24" s="99">
        <f t="shared" ref="R24:S24" si="11">Q24*1.05</f>
        <v>0</v>
      </c>
      <c r="S24" s="99">
        <f t="shared" si="11"/>
        <v>0</v>
      </c>
      <c r="T24" s="89"/>
    </row>
    <row r="25" spans="1:20" ht="141.75" x14ac:dyDescent="0.2">
      <c r="A25" s="31" t="s">
        <v>165</v>
      </c>
      <c r="B25" s="52" t="s">
        <v>166</v>
      </c>
      <c r="C25" s="32" t="s">
        <v>167</v>
      </c>
      <c r="D25" s="32" t="s">
        <v>54</v>
      </c>
      <c r="E25" s="5" t="s">
        <v>117</v>
      </c>
      <c r="F25" s="5" t="s">
        <v>126</v>
      </c>
      <c r="G25" s="5" t="s">
        <v>119</v>
      </c>
      <c r="H25" s="6"/>
      <c r="I25" s="6"/>
      <c r="J25" s="6"/>
      <c r="K25" s="5" t="s">
        <v>176</v>
      </c>
      <c r="L25" s="5"/>
      <c r="M25" s="5" t="s">
        <v>177</v>
      </c>
      <c r="N25" s="106">
        <v>408</v>
      </c>
      <c r="O25" s="107">
        <v>407.97</v>
      </c>
      <c r="P25" s="107">
        <v>400</v>
      </c>
      <c r="Q25" s="107">
        <v>421.6</v>
      </c>
      <c r="R25" s="107">
        <v>442.7</v>
      </c>
      <c r="S25" s="107">
        <v>464.8</v>
      </c>
      <c r="T25" s="53"/>
    </row>
    <row r="26" spans="1:20" ht="110.25" x14ac:dyDescent="0.2">
      <c r="A26" s="63" t="s">
        <v>102</v>
      </c>
      <c r="B26" s="65" t="s">
        <v>63</v>
      </c>
      <c r="C26" s="67" t="s">
        <v>64</v>
      </c>
      <c r="D26" s="67" t="s">
        <v>65</v>
      </c>
      <c r="E26" s="5" t="s">
        <v>117</v>
      </c>
      <c r="F26" s="5" t="s">
        <v>126</v>
      </c>
      <c r="G26" s="5" t="s">
        <v>119</v>
      </c>
      <c r="H26" s="6"/>
      <c r="I26" s="6"/>
      <c r="J26" s="6"/>
      <c r="K26" s="57"/>
      <c r="L26" s="5"/>
      <c r="M26" s="5" t="s">
        <v>182</v>
      </c>
      <c r="N26" s="108">
        <v>743.9</v>
      </c>
      <c r="O26" s="109">
        <v>656.48</v>
      </c>
      <c r="P26" s="109">
        <v>559.29999999999995</v>
      </c>
      <c r="Q26" s="109">
        <v>589.5</v>
      </c>
      <c r="R26" s="109">
        <v>619</v>
      </c>
      <c r="S26" s="109">
        <v>650</v>
      </c>
      <c r="T26" s="72"/>
    </row>
    <row r="27" spans="1:20" ht="225" customHeight="1" x14ac:dyDescent="0.2">
      <c r="A27" s="64"/>
      <c r="B27" s="66"/>
      <c r="C27" s="68"/>
      <c r="D27" s="68"/>
      <c r="E27" s="37" t="s">
        <v>131</v>
      </c>
      <c r="F27" s="37" t="s">
        <v>132</v>
      </c>
      <c r="G27" s="37" t="s">
        <v>133</v>
      </c>
      <c r="I27" s="6"/>
      <c r="J27" s="6"/>
      <c r="K27" s="61"/>
      <c r="L27" s="6"/>
      <c r="M27" s="5"/>
      <c r="N27" s="110"/>
      <c r="O27" s="111"/>
      <c r="P27" s="111"/>
      <c r="Q27" s="111">
        <f t="shared" ref="Q27:Q29" si="12">P27*1.054</f>
        <v>0</v>
      </c>
      <c r="R27" s="111">
        <f t="shared" ref="R27:S29" si="13">Q27*1.05</f>
        <v>0</v>
      </c>
      <c r="S27" s="111">
        <f t="shared" si="13"/>
        <v>0</v>
      </c>
      <c r="T27" s="73"/>
    </row>
    <row r="28" spans="1:20" ht="213" customHeight="1" x14ac:dyDescent="0.2">
      <c r="A28" s="63" t="s">
        <v>103</v>
      </c>
      <c r="B28" s="65" t="s">
        <v>67</v>
      </c>
      <c r="C28" s="67" t="s">
        <v>68</v>
      </c>
      <c r="D28" s="67" t="s">
        <v>69</v>
      </c>
      <c r="E28" s="5" t="s">
        <v>117</v>
      </c>
      <c r="F28" s="5" t="s">
        <v>126</v>
      </c>
      <c r="G28" s="5" t="s">
        <v>119</v>
      </c>
      <c r="H28" s="6" t="s">
        <v>146</v>
      </c>
      <c r="I28" s="6" t="s">
        <v>147</v>
      </c>
      <c r="J28" s="6" t="s">
        <v>148</v>
      </c>
      <c r="K28" s="57"/>
      <c r="L28" s="5"/>
      <c r="M28" s="5" t="s">
        <v>182</v>
      </c>
      <c r="N28" s="94">
        <v>1752.9</v>
      </c>
      <c r="O28" s="96">
        <v>1573.69</v>
      </c>
      <c r="P28" s="96">
        <v>1588.2</v>
      </c>
      <c r="Q28" s="96">
        <v>1674</v>
      </c>
      <c r="R28" s="96">
        <f t="shared" si="13"/>
        <v>1757.7</v>
      </c>
      <c r="S28" s="96">
        <v>1845.6</v>
      </c>
      <c r="T28" s="72"/>
    </row>
    <row r="29" spans="1:20" ht="225" hidden="1" customHeight="1" x14ac:dyDescent="0.2">
      <c r="A29" s="64"/>
      <c r="B29" s="66"/>
      <c r="C29" s="68"/>
      <c r="D29" s="68"/>
      <c r="E29" s="5"/>
      <c r="F29" s="5"/>
      <c r="G29" s="5"/>
      <c r="H29" s="6"/>
      <c r="I29" s="6"/>
      <c r="J29" s="6"/>
      <c r="K29" s="61"/>
      <c r="L29" s="6"/>
      <c r="M29" s="5"/>
      <c r="N29" s="97"/>
      <c r="O29" s="99"/>
      <c r="P29" s="99"/>
      <c r="Q29" s="99">
        <f t="shared" si="12"/>
        <v>0</v>
      </c>
      <c r="R29" s="99">
        <f t="shared" si="13"/>
        <v>0</v>
      </c>
      <c r="S29" s="99">
        <f t="shared" si="13"/>
        <v>0</v>
      </c>
      <c r="T29" s="73"/>
    </row>
    <row r="30" spans="1:20" ht="136.5" customHeight="1" x14ac:dyDescent="0.2">
      <c r="A30" s="25" t="s">
        <v>104</v>
      </c>
      <c r="B30" s="26" t="s">
        <v>71</v>
      </c>
      <c r="C30" s="30" t="s">
        <v>72</v>
      </c>
      <c r="D30" s="30" t="s">
        <v>73</v>
      </c>
      <c r="E30" s="5" t="s">
        <v>117</v>
      </c>
      <c r="F30" s="5" t="s">
        <v>126</v>
      </c>
      <c r="G30" s="5" t="s">
        <v>119</v>
      </c>
      <c r="H30" s="6"/>
      <c r="I30" s="6"/>
      <c r="J30" s="6"/>
      <c r="K30" s="5" t="s">
        <v>183</v>
      </c>
      <c r="L30" s="5"/>
      <c r="M30" s="5" t="s">
        <v>177</v>
      </c>
      <c r="N30" s="100">
        <v>14</v>
      </c>
      <c r="O30" s="102">
        <v>14</v>
      </c>
      <c r="P30" s="102">
        <v>14</v>
      </c>
      <c r="Q30" s="102">
        <v>14.8</v>
      </c>
      <c r="R30" s="102">
        <v>15.5</v>
      </c>
      <c r="S30" s="102">
        <v>16.3</v>
      </c>
      <c r="T30" s="2"/>
    </row>
    <row r="31" spans="1:20" ht="123.75" customHeight="1" x14ac:dyDescent="0.2">
      <c r="A31" s="25" t="s">
        <v>105</v>
      </c>
      <c r="B31" s="26" t="s">
        <v>75</v>
      </c>
      <c r="C31" s="30" t="s">
        <v>76</v>
      </c>
      <c r="D31" s="30" t="s">
        <v>77</v>
      </c>
      <c r="E31" s="5" t="s">
        <v>117</v>
      </c>
      <c r="F31" s="5" t="s">
        <v>126</v>
      </c>
      <c r="G31" s="5" t="s">
        <v>119</v>
      </c>
      <c r="H31" s="6"/>
      <c r="I31" s="6"/>
      <c r="J31" s="6"/>
      <c r="K31" s="57" t="s">
        <v>173</v>
      </c>
      <c r="L31" s="5"/>
      <c r="M31" s="5" t="s">
        <v>184</v>
      </c>
      <c r="N31" s="100">
        <v>175.6</v>
      </c>
      <c r="O31" s="100">
        <v>175.51</v>
      </c>
      <c r="P31" s="102">
        <v>150</v>
      </c>
      <c r="Q31" s="102">
        <f>P31*1.054</f>
        <v>158.1</v>
      </c>
      <c r="R31" s="102">
        <v>166</v>
      </c>
      <c r="S31" s="102">
        <f t="shared" ref="S31" si="14">R31*1.05</f>
        <v>174.3</v>
      </c>
      <c r="T31" s="2"/>
    </row>
    <row r="32" spans="1:20" ht="409.5" customHeight="1" x14ac:dyDescent="0.2">
      <c r="A32" s="25" t="s">
        <v>106</v>
      </c>
      <c r="B32" s="38" t="s">
        <v>79</v>
      </c>
      <c r="C32" s="30" t="s">
        <v>80</v>
      </c>
      <c r="D32" s="30" t="s">
        <v>81</v>
      </c>
      <c r="E32" s="5" t="s">
        <v>117</v>
      </c>
      <c r="F32" s="5" t="s">
        <v>126</v>
      </c>
      <c r="G32" s="5" t="s">
        <v>119</v>
      </c>
      <c r="H32" s="6"/>
      <c r="I32" s="6"/>
      <c r="J32" s="6"/>
      <c r="K32" s="5" t="s">
        <v>185</v>
      </c>
      <c r="L32" s="55"/>
      <c r="M32" s="56" t="s">
        <v>170</v>
      </c>
      <c r="N32" s="100">
        <v>2147.6</v>
      </c>
      <c r="O32" s="100">
        <v>2050.77</v>
      </c>
      <c r="P32" s="102">
        <v>1792.1</v>
      </c>
      <c r="Q32" s="102">
        <v>1888.8</v>
      </c>
      <c r="R32" s="102">
        <v>1983.2</v>
      </c>
      <c r="S32" s="102">
        <v>1082.4000000000001</v>
      </c>
      <c r="T32" s="2"/>
    </row>
    <row r="33" spans="1:154" ht="409.5" x14ac:dyDescent="0.2">
      <c r="A33" s="25" t="s">
        <v>107</v>
      </c>
      <c r="B33" s="38" t="s">
        <v>82</v>
      </c>
      <c r="C33" s="30" t="s">
        <v>83</v>
      </c>
      <c r="D33" s="30" t="s">
        <v>84</v>
      </c>
      <c r="E33" s="5" t="s">
        <v>117</v>
      </c>
      <c r="F33" s="5" t="s">
        <v>126</v>
      </c>
      <c r="G33" s="5" t="s">
        <v>119</v>
      </c>
      <c r="H33" s="6"/>
      <c r="I33" s="6"/>
      <c r="J33" s="6"/>
      <c r="K33" s="16"/>
      <c r="L33" s="5"/>
      <c r="M33" s="5"/>
      <c r="N33" s="100">
        <v>396.3</v>
      </c>
      <c r="O33" s="102">
        <v>389.31</v>
      </c>
      <c r="P33" s="102">
        <v>451.3</v>
      </c>
      <c r="Q33" s="102">
        <v>475.7</v>
      </c>
      <c r="R33" s="102">
        <v>499.5</v>
      </c>
      <c r="S33" s="102">
        <v>524.5</v>
      </c>
      <c r="T33" s="2"/>
    </row>
    <row r="34" spans="1:154" ht="252.75" customHeight="1" x14ac:dyDescent="0.2">
      <c r="A34" s="63" t="s">
        <v>108</v>
      </c>
      <c r="B34" s="65" t="s">
        <v>85</v>
      </c>
      <c r="C34" s="67" t="s">
        <v>86</v>
      </c>
      <c r="D34" s="67" t="s">
        <v>77</v>
      </c>
      <c r="E34" s="5" t="s">
        <v>117</v>
      </c>
      <c r="F34" s="5" t="s">
        <v>126</v>
      </c>
      <c r="G34" s="5" t="s">
        <v>119</v>
      </c>
      <c r="H34" s="6"/>
      <c r="I34" s="6"/>
      <c r="J34" s="6"/>
      <c r="K34" s="5" t="s">
        <v>186</v>
      </c>
      <c r="L34" s="5" t="s">
        <v>187</v>
      </c>
      <c r="M34" s="54" t="s">
        <v>170</v>
      </c>
      <c r="N34" s="94">
        <v>5</v>
      </c>
      <c r="O34" s="96">
        <v>5</v>
      </c>
      <c r="P34" s="96">
        <v>5</v>
      </c>
      <c r="Q34" s="96">
        <v>5.3</v>
      </c>
      <c r="R34" s="96">
        <v>5.6</v>
      </c>
      <c r="S34" s="96">
        <v>5.9</v>
      </c>
      <c r="T34" s="72"/>
    </row>
    <row r="35" spans="1:154" ht="142.5" customHeight="1" x14ac:dyDescent="0.2">
      <c r="A35" s="64"/>
      <c r="B35" s="66"/>
      <c r="C35" s="68"/>
      <c r="D35" s="68"/>
      <c r="E35" s="5"/>
      <c r="F35" s="5"/>
      <c r="G35" s="5"/>
      <c r="H35" s="6"/>
      <c r="I35" s="6"/>
      <c r="J35" s="6"/>
      <c r="K35" s="5" t="s">
        <v>176</v>
      </c>
      <c r="L35" s="5" t="s">
        <v>188</v>
      </c>
      <c r="M35" s="54" t="s">
        <v>170</v>
      </c>
      <c r="N35" s="97"/>
      <c r="O35" s="99"/>
      <c r="P35" s="99"/>
      <c r="Q35" s="99">
        <f t="shared" ref="Q35" si="15">P35*1.054</f>
        <v>0</v>
      </c>
      <c r="R35" s="99">
        <f t="shared" ref="R35:S35" si="16">Q35*1.05</f>
        <v>0</v>
      </c>
      <c r="S35" s="99">
        <f t="shared" si="16"/>
        <v>0</v>
      </c>
      <c r="T35" s="73"/>
    </row>
    <row r="36" spans="1:154" ht="170.25" customHeight="1" x14ac:dyDescent="0.2">
      <c r="A36" s="25" t="s">
        <v>149</v>
      </c>
      <c r="B36" s="26" t="s">
        <v>150</v>
      </c>
      <c r="C36" s="30" t="s">
        <v>151</v>
      </c>
      <c r="D36" s="30" t="s">
        <v>45</v>
      </c>
      <c r="E36" s="5" t="s">
        <v>117</v>
      </c>
      <c r="F36" s="5" t="s">
        <v>126</v>
      </c>
      <c r="G36" s="5" t="s">
        <v>119</v>
      </c>
      <c r="H36" s="6"/>
      <c r="I36" s="6"/>
      <c r="J36" s="6"/>
      <c r="K36" s="16"/>
      <c r="L36" s="5"/>
      <c r="M36" s="5"/>
      <c r="N36" s="100">
        <v>2.2999999999999998</v>
      </c>
      <c r="O36" s="102">
        <v>2.25</v>
      </c>
      <c r="P36" s="102">
        <v>2.2999999999999998</v>
      </c>
      <c r="Q36" s="102">
        <v>2.4</v>
      </c>
      <c r="R36" s="102">
        <v>2.5</v>
      </c>
      <c r="S36" s="102">
        <v>2.6</v>
      </c>
      <c r="T36" s="2"/>
    </row>
    <row r="37" spans="1:154" ht="126" x14ac:dyDescent="0.2">
      <c r="A37" s="39" t="s">
        <v>87</v>
      </c>
      <c r="B37" s="28" t="s">
        <v>109</v>
      </c>
      <c r="C37" s="27" t="s">
        <v>96</v>
      </c>
      <c r="D37" s="27"/>
      <c r="E37" s="28"/>
      <c r="F37" s="28"/>
      <c r="G37" s="28"/>
      <c r="H37" s="29"/>
      <c r="I37" s="29"/>
      <c r="J37" s="29"/>
      <c r="K37" s="29"/>
      <c r="L37" s="29"/>
      <c r="M37" s="29"/>
      <c r="N37" s="92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1"/>
    </row>
    <row r="38" spans="1:154" ht="131.25" customHeight="1" x14ac:dyDescent="0.2">
      <c r="A38" s="39" t="s">
        <v>98</v>
      </c>
      <c r="B38" s="28" t="s">
        <v>110</v>
      </c>
      <c r="C38" s="27" t="s">
        <v>88</v>
      </c>
      <c r="D38" s="27"/>
      <c r="E38" s="28"/>
      <c r="F38" s="28"/>
      <c r="G38" s="28"/>
      <c r="H38" s="29"/>
      <c r="I38" s="29"/>
      <c r="J38" s="29"/>
      <c r="K38" s="29"/>
      <c r="L38" s="29"/>
      <c r="M38" s="29"/>
      <c r="N38" s="92">
        <v>99.9</v>
      </c>
      <c r="O38" s="93">
        <v>99.9</v>
      </c>
      <c r="P38" s="93">
        <v>102.45</v>
      </c>
      <c r="Q38" s="93">
        <v>108</v>
      </c>
      <c r="R38" s="93">
        <v>113.4</v>
      </c>
      <c r="S38" s="93">
        <v>119.1</v>
      </c>
      <c r="T38" s="1"/>
    </row>
    <row r="39" spans="1:154" ht="238.5" customHeight="1" x14ac:dyDescent="0.2">
      <c r="A39" s="63" t="s">
        <v>100</v>
      </c>
      <c r="B39" s="65" t="s">
        <v>89</v>
      </c>
      <c r="C39" s="67" t="s">
        <v>90</v>
      </c>
      <c r="D39" s="67" t="s">
        <v>91</v>
      </c>
      <c r="E39" s="5" t="s">
        <v>117</v>
      </c>
      <c r="F39" s="5" t="s">
        <v>127</v>
      </c>
      <c r="G39" s="5" t="s">
        <v>135</v>
      </c>
      <c r="H39" s="37" t="s">
        <v>137</v>
      </c>
      <c r="I39" s="9" t="s">
        <v>138</v>
      </c>
      <c r="J39" s="6" t="s">
        <v>139</v>
      </c>
      <c r="K39" s="58" t="s">
        <v>189</v>
      </c>
      <c r="L39" s="6"/>
      <c r="M39" s="55" t="s">
        <v>170</v>
      </c>
      <c r="N39" s="94">
        <v>98.9</v>
      </c>
      <c r="O39" s="96">
        <v>98.9</v>
      </c>
      <c r="P39" s="96">
        <v>101.45</v>
      </c>
      <c r="Q39" s="96">
        <v>106.9</v>
      </c>
      <c r="R39" s="96">
        <v>112.2</v>
      </c>
      <c r="S39" s="96">
        <v>117.8</v>
      </c>
      <c r="T39" s="72"/>
    </row>
    <row r="40" spans="1:154" ht="173.25" x14ac:dyDescent="0.2">
      <c r="A40" s="64"/>
      <c r="B40" s="66"/>
      <c r="C40" s="68"/>
      <c r="D40" s="68"/>
      <c r="E40" s="37" t="s">
        <v>134</v>
      </c>
      <c r="F40" s="9"/>
      <c r="G40" s="5" t="s">
        <v>136</v>
      </c>
      <c r="H40" s="6"/>
      <c r="I40" s="6"/>
      <c r="J40" s="6"/>
      <c r="K40" s="6"/>
      <c r="L40" s="6"/>
      <c r="M40" s="6"/>
      <c r="N40" s="97"/>
      <c r="O40" s="99"/>
      <c r="P40" s="99"/>
      <c r="Q40" s="99">
        <f t="shared" ref="Q40" si="17">P40*1.054</f>
        <v>0</v>
      </c>
      <c r="R40" s="99">
        <f t="shared" ref="R40:S40" si="18">Q40*1.05</f>
        <v>0</v>
      </c>
      <c r="S40" s="99">
        <f t="shared" si="18"/>
        <v>0</v>
      </c>
      <c r="T40" s="73"/>
    </row>
    <row r="41" spans="1:154" ht="299.25" customHeight="1" x14ac:dyDescent="0.2">
      <c r="A41" s="33" t="s">
        <v>101</v>
      </c>
      <c r="B41" s="40" t="s">
        <v>92</v>
      </c>
      <c r="C41" s="35" t="s">
        <v>93</v>
      </c>
      <c r="D41" s="35" t="s">
        <v>45</v>
      </c>
      <c r="E41" s="5" t="s">
        <v>117</v>
      </c>
      <c r="F41" s="5" t="s">
        <v>127</v>
      </c>
      <c r="G41" s="5" t="s">
        <v>119</v>
      </c>
      <c r="H41" s="37" t="s">
        <v>140</v>
      </c>
      <c r="I41" s="9" t="s">
        <v>141</v>
      </c>
      <c r="J41" s="6" t="s">
        <v>142</v>
      </c>
      <c r="K41" s="5" t="s">
        <v>190</v>
      </c>
      <c r="L41" s="5"/>
      <c r="M41" s="5" t="s">
        <v>191</v>
      </c>
      <c r="N41" s="112">
        <v>1</v>
      </c>
      <c r="O41" s="104">
        <v>1</v>
      </c>
      <c r="P41" s="104">
        <v>1</v>
      </c>
      <c r="Q41" s="104">
        <v>1.1000000000000001</v>
      </c>
      <c r="R41" s="104">
        <v>1.2</v>
      </c>
      <c r="S41" s="104">
        <v>1.3</v>
      </c>
      <c r="T41" s="15"/>
    </row>
    <row r="42" spans="1:154" ht="192.75" customHeight="1" x14ac:dyDescent="0.2">
      <c r="A42" s="39" t="s">
        <v>99</v>
      </c>
      <c r="B42" s="41" t="s">
        <v>111</v>
      </c>
      <c r="C42" s="27" t="s">
        <v>97</v>
      </c>
      <c r="D42" s="27"/>
      <c r="E42" s="28"/>
      <c r="F42" s="28"/>
      <c r="G42" s="28"/>
      <c r="H42" s="29"/>
      <c r="I42" s="29"/>
      <c r="J42" s="29"/>
      <c r="K42" s="29"/>
      <c r="L42" s="29"/>
      <c r="M42" s="29"/>
      <c r="N42" s="92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1"/>
    </row>
    <row r="43" spans="1:154" ht="15.75" x14ac:dyDescent="0.2">
      <c r="A43" s="39"/>
      <c r="B43" s="28" t="s">
        <v>94</v>
      </c>
      <c r="C43" s="27" t="s">
        <v>95</v>
      </c>
      <c r="D43" s="27"/>
      <c r="E43" s="28"/>
      <c r="F43" s="28"/>
      <c r="G43" s="28"/>
      <c r="H43" s="29"/>
      <c r="I43" s="29"/>
      <c r="J43" s="29"/>
      <c r="K43" s="29"/>
      <c r="L43" s="29"/>
      <c r="M43" s="29"/>
      <c r="N43" s="92">
        <f t="shared" ref="N43" si="19">N7</f>
        <v>21562.46</v>
      </c>
      <c r="O43" s="93">
        <f t="shared" ref="O43:P43" si="20">O7</f>
        <v>18353.46</v>
      </c>
      <c r="P43" s="93">
        <f t="shared" si="20"/>
        <v>18639.7</v>
      </c>
      <c r="Q43" s="93">
        <f>Q7</f>
        <v>19646.2</v>
      </c>
      <c r="R43" s="93">
        <f t="shared" ref="R43:S43" si="21">R7</f>
        <v>20538.500000000004</v>
      </c>
      <c r="S43" s="93">
        <f t="shared" si="21"/>
        <v>20660.099999999999</v>
      </c>
      <c r="T43" s="1"/>
    </row>
    <row r="46" spans="1:154" s="50" customFormat="1" ht="37.5" customHeight="1" x14ac:dyDescent="0.3">
      <c r="A46" s="46"/>
      <c r="B46" s="47" t="s">
        <v>193</v>
      </c>
      <c r="C46" s="48"/>
      <c r="D46" s="46"/>
      <c r="E46" s="46"/>
      <c r="F46" s="85" t="s">
        <v>194</v>
      </c>
      <c r="G46" s="85"/>
      <c r="H46" s="85"/>
      <c r="I46" s="46"/>
      <c r="J46" s="46"/>
      <c r="K46" s="46"/>
      <c r="L46" s="46"/>
      <c r="M46" s="46"/>
      <c r="N46" s="46"/>
      <c r="O46" s="46"/>
      <c r="P46" s="49"/>
      <c r="Q46" s="46"/>
      <c r="R46" s="46"/>
      <c r="S46" s="46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</row>
    <row r="47" spans="1:154" s="12" customFormat="1" ht="11.25" customHeight="1" x14ac:dyDescent="0.2">
      <c r="A47" s="42"/>
      <c r="B47" s="42"/>
      <c r="C47" s="44" t="s">
        <v>143</v>
      </c>
      <c r="D47" s="42"/>
      <c r="E47" s="42"/>
      <c r="F47" s="86" t="s">
        <v>144</v>
      </c>
      <c r="G47" s="86"/>
      <c r="H47" s="86"/>
      <c r="I47" s="42"/>
      <c r="J47" s="42"/>
      <c r="K47" s="42"/>
      <c r="L47" s="42"/>
      <c r="M47" s="42"/>
      <c r="N47" s="42"/>
      <c r="O47" s="42"/>
      <c r="P47" s="43"/>
      <c r="Q47" s="42"/>
      <c r="R47" s="42"/>
      <c r="S47" s="42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EI47" s="14"/>
      <c r="EJ47" s="14"/>
      <c r="EK47" s="14"/>
    </row>
    <row r="48" spans="1:154" s="50" customFormat="1" ht="44.25" customHeight="1" x14ac:dyDescent="0.3">
      <c r="A48" s="46"/>
      <c r="B48" s="47" t="s">
        <v>145</v>
      </c>
      <c r="C48" s="48"/>
      <c r="D48" s="46"/>
      <c r="E48" s="46"/>
      <c r="F48" s="85" t="s">
        <v>192</v>
      </c>
      <c r="G48" s="85"/>
      <c r="H48" s="85"/>
      <c r="I48" s="46"/>
      <c r="J48" s="46"/>
      <c r="K48" s="46"/>
      <c r="L48" s="46"/>
      <c r="M48" s="46"/>
      <c r="N48" s="46"/>
      <c r="O48" s="46"/>
      <c r="P48" s="49"/>
      <c r="Q48" s="46"/>
      <c r="R48" s="46"/>
      <c r="S48" s="46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</row>
    <row r="49" spans="1:141" s="12" customFormat="1" ht="11.25" customHeight="1" x14ac:dyDescent="0.2">
      <c r="A49" s="42"/>
      <c r="B49" s="42"/>
      <c r="C49" s="44" t="s">
        <v>143</v>
      </c>
      <c r="D49" s="42"/>
      <c r="E49" s="42"/>
      <c r="F49" s="86" t="s">
        <v>144</v>
      </c>
      <c r="G49" s="86"/>
      <c r="H49" s="86"/>
      <c r="I49" s="42"/>
      <c r="J49" s="42"/>
      <c r="K49" s="42"/>
      <c r="L49" s="42"/>
      <c r="M49" s="42"/>
      <c r="N49" s="42"/>
      <c r="O49" s="42"/>
      <c r="P49" s="43"/>
      <c r="Q49" s="42"/>
      <c r="R49" s="42"/>
      <c r="S49" s="42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EI49" s="14"/>
      <c r="EJ49" s="14"/>
      <c r="EK49" s="14"/>
    </row>
  </sheetData>
  <mergeCells count="132">
    <mergeCell ref="N23:N24"/>
    <mergeCell ref="N26:N27"/>
    <mergeCell ref="A34:A35"/>
    <mergeCell ref="O34:O35"/>
    <mergeCell ref="N34:N35"/>
    <mergeCell ref="D34:D35"/>
    <mergeCell ref="C34:C35"/>
    <mergeCell ref="B34:B35"/>
    <mergeCell ref="B23:B24"/>
    <mergeCell ref="T34:T35"/>
    <mergeCell ref="S34:S35"/>
    <mergeCell ref="R34:R35"/>
    <mergeCell ref="Q34:Q35"/>
    <mergeCell ref="P34:P35"/>
    <mergeCell ref="A20:A21"/>
    <mergeCell ref="T28:T29"/>
    <mergeCell ref="S28:S29"/>
    <mergeCell ref="R28:R29"/>
    <mergeCell ref="Q28:Q29"/>
    <mergeCell ref="P28:P29"/>
    <mergeCell ref="O28:O29"/>
    <mergeCell ref="N28:N29"/>
    <mergeCell ref="D28:D29"/>
    <mergeCell ref="C28:C29"/>
    <mergeCell ref="B28:B29"/>
    <mergeCell ref="A28:A29"/>
    <mergeCell ref="O20:O21"/>
    <mergeCell ref="N20:N21"/>
    <mergeCell ref="D20:D21"/>
    <mergeCell ref="C20:C21"/>
    <mergeCell ref="B20:B21"/>
    <mergeCell ref="T20:T21"/>
    <mergeCell ref="S20:S21"/>
    <mergeCell ref="P20:P21"/>
    <mergeCell ref="T23:T24"/>
    <mergeCell ref="O23:O24"/>
    <mergeCell ref="A15:A16"/>
    <mergeCell ref="B15:B16"/>
    <mergeCell ref="C15:C16"/>
    <mergeCell ref="D15:D16"/>
    <mergeCell ref="T15:T16"/>
    <mergeCell ref="S15:S16"/>
    <mergeCell ref="R15:R16"/>
    <mergeCell ref="Q15:Q16"/>
    <mergeCell ref="P15:P16"/>
    <mergeCell ref="O15:O16"/>
    <mergeCell ref="N15:N16"/>
    <mergeCell ref="C18:C19"/>
    <mergeCell ref="B18:B19"/>
    <mergeCell ref="A18:A19"/>
    <mergeCell ref="T18:T19"/>
    <mergeCell ref="S18:S19"/>
    <mergeCell ref="R18:R19"/>
    <mergeCell ref="Q18:Q19"/>
    <mergeCell ref="P18:P19"/>
    <mergeCell ref="C23:C24"/>
    <mergeCell ref="D23:D24"/>
    <mergeCell ref="BB47:BV47"/>
    <mergeCell ref="CB47:DB47"/>
    <mergeCell ref="F48:H48"/>
    <mergeCell ref="F49:H49"/>
    <mergeCell ref="BB49:BV49"/>
    <mergeCell ref="CB49:DB49"/>
    <mergeCell ref="A2:S2"/>
    <mergeCell ref="F46:H46"/>
    <mergeCell ref="F47:H47"/>
    <mergeCell ref="N39:N40"/>
    <mergeCell ref="O39:O40"/>
    <mergeCell ref="S39:S40"/>
    <mergeCell ref="R39:R40"/>
    <mergeCell ref="Q39:Q40"/>
    <mergeCell ref="P39:P40"/>
    <mergeCell ref="A39:A40"/>
    <mergeCell ref="B39:B40"/>
    <mergeCell ref="C39:C40"/>
    <mergeCell ref="D39:D40"/>
    <mergeCell ref="D26:D27"/>
    <mergeCell ref="C26:C27"/>
    <mergeCell ref="Q26:Q27"/>
    <mergeCell ref="R20:R21"/>
    <mergeCell ref="Q20:Q21"/>
    <mergeCell ref="P26:P27"/>
    <mergeCell ref="O26:O27"/>
    <mergeCell ref="T39:T40"/>
    <mergeCell ref="A13:A14"/>
    <mergeCell ref="Q13:Q14"/>
    <mergeCell ref="P13:P14"/>
    <mergeCell ref="O13:O14"/>
    <mergeCell ref="N13:N14"/>
    <mergeCell ref="D13:D14"/>
    <mergeCell ref="C13:C14"/>
    <mergeCell ref="B13:B14"/>
    <mergeCell ref="S13:S14"/>
    <mergeCell ref="R13:R14"/>
    <mergeCell ref="T13:T14"/>
    <mergeCell ref="T26:T27"/>
    <mergeCell ref="B26:B27"/>
    <mergeCell ref="A26:A27"/>
    <mergeCell ref="S26:S27"/>
    <mergeCell ref="R26:R27"/>
    <mergeCell ref="P23:P24"/>
    <mergeCell ref="Q23:Q24"/>
    <mergeCell ref="R23:R24"/>
    <mergeCell ref="S23:S24"/>
    <mergeCell ref="A23:A24"/>
    <mergeCell ref="D18:D19"/>
    <mergeCell ref="T9:T10"/>
    <mergeCell ref="T3:T5"/>
    <mergeCell ref="P4:P5"/>
    <mergeCell ref="Q4:Q5"/>
    <mergeCell ref="H4:J4"/>
    <mergeCell ref="R4:S4"/>
    <mergeCell ref="N3:S3"/>
    <mergeCell ref="E3:M3"/>
    <mergeCell ref="E4:G4"/>
    <mergeCell ref="K4:M4"/>
    <mergeCell ref="N4:O4"/>
    <mergeCell ref="O18:O19"/>
    <mergeCell ref="N18:N19"/>
    <mergeCell ref="A1:S1"/>
    <mergeCell ref="A9:A10"/>
    <mergeCell ref="B9:B10"/>
    <mergeCell ref="C9:C10"/>
    <mergeCell ref="D9:D10"/>
    <mergeCell ref="N9:N10"/>
    <mergeCell ref="O9:O10"/>
    <mergeCell ref="P9:P10"/>
    <mergeCell ref="Q9:Q10"/>
    <mergeCell ref="R9:R10"/>
    <mergeCell ref="S9:S10"/>
    <mergeCell ref="D4:D5"/>
    <mergeCell ref="A3:C5"/>
  </mergeCells>
  <printOptions horizontalCentered="1"/>
  <pageMargins left="0" right="0" top="1.1811023622047245" bottom="0" header="0" footer="0"/>
  <pageSetup paperSize="9" scale="42" orientation="landscape" useFirstPageNumber="1" r:id="rId1"/>
  <headerFooter alignWithMargins="0">
    <oddFooter>&amp;C&amp;L&amp;R&amp;P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МСУ</vt:lpstr>
      <vt:lpstr>МСУ!Область_печати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rep:2.34.0.46</dc:description>
  <cp:lastModifiedBy>Бывшев Павел Владимирович</cp:lastModifiedBy>
  <cp:lastPrinted>2015-05-27T11:38:44Z</cp:lastPrinted>
  <dcterms:created xsi:type="dcterms:W3CDTF">2015-02-03T10:08:48Z</dcterms:created>
  <dcterms:modified xsi:type="dcterms:W3CDTF">2016-08-03T09:18:14Z</dcterms:modified>
</cp:coreProperties>
</file>